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Anii_III-IV" sheetId="1" r:id="rId1"/>
  </sheets>
  <definedNames>
    <definedName name="_xlnm.Print_Area" localSheetId="0">'Anii_III-IV'!$A$1:$AS$134</definedName>
  </definedNames>
  <calcPr fullCalcOnLoad="1"/>
</workbook>
</file>

<file path=xl/sharedStrings.xml><?xml version="1.0" encoding="utf-8"?>
<sst xmlns="http://schemas.openxmlformats.org/spreadsheetml/2006/main" count="370" uniqueCount="175">
  <si>
    <t>Politehnica University of Timisoara</t>
  </si>
  <si>
    <t>Faculty of Mechanical Engineering</t>
  </si>
  <si>
    <r>
      <t xml:space="preserve">Fundamental domain hierarchy </t>
    </r>
    <r>
      <rPr>
        <b/>
        <sz val="14"/>
        <color indexed="18"/>
        <rFont val="Arial"/>
        <family val="2"/>
      </rPr>
      <t>(FDH):</t>
    </r>
    <r>
      <rPr>
        <sz val="14"/>
        <color indexed="18"/>
        <rFont val="Arial"/>
        <family val="2"/>
      </rPr>
      <t xml:space="preserve"> </t>
    </r>
  </si>
  <si>
    <t>Engineering Sciences</t>
  </si>
  <si>
    <r>
      <t xml:space="preserve">Branch of science </t>
    </r>
    <r>
      <rPr>
        <b/>
        <sz val="14"/>
        <color indexed="18"/>
        <rFont val="Arial"/>
        <family val="2"/>
      </rPr>
      <t>(BS):</t>
    </r>
    <r>
      <rPr>
        <sz val="14"/>
        <color indexed="18"/>
        <rFont val="Arial"/>
        <family val="2"/>
      </rPr>
      <t xml:space="preserve"> </t>
    </r>
  </si>
  <si>
    <t>Transportation Engineering</t>
  </si>
  <si>
    <r>
      <t xml:space="preserve">Domain license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</si>
  <si>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Specialization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</si>
  <si>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Transport and Traffic Engineering</t>
  </si>
  <si>
    <t>Cod FDH.</t>
  </si>
  <si>
    <t>CodBS.</t>
  </si>
  <si>
    <t>CodDL</t>
  </si>
  <si>
    <t>CodS</t>
  </si>
  <si>
    <t>cycle</t>
  </si>
  <si>
    <t>c1c2c3</t>
  </si>
  <si>
    <t>a1a2</t>
  </si>
  <si>
    <t>L</t>
  </si>
  <si>
    <t>411</t>
  </si>
  <si>
    <t>University Curricula</t>
  </si>
  <si>
    <t>Academic year 2015 - 2016</t>
  </si>
  <si>
    <t>YEAR III</t>
  </si>
  <si>
    <t>YEAR IV</t>
  </si>
  <si>
    <t>SEMESTER 5</t>
  </si>
  <si>
    <t>SEMESTER 6</t>
  </si>
  <si>
    <t>SEMESTER 7</t>
  </si>
  <si>
    <t>SEMESTER 8</t>
  </si>
  <si>
    <t>1</t>
  </si>
  <si>
    <t>Fluid mechanics and hidraulic machines</t>
  </si>
  <si>
    <t>Economic analysis of transportation)</t>
  </si>
  <si>
    <t>Packed Optional Discipline 1</t>
  </si>
  <si>
    <t>Marketing</t>
  </si>
  <si>
    <t>E</t>
  </si>
  <si>
    <t>DD</t>
  </si>
  <si>
    <t>D</t>
  </si>
  <si>
    <t>SD</t>
  </si>
  <si>
    <t>2</t>
  </si>
  <si>
    <t>Thermotechnics and thermal engines</t>
  </si>
  <si>
    <t>Applied statistics in transportation</t>
  </si>
  <si>
    <t>Packed Optional Discipline 2</t>
  </si>
  <si>
    <t>Communication</t>
  </si>
  <si>
    <t>FD</t>
  </si>
  <si>
    <t>CD</t>
  </si>
  <si>
    <t>3</t>
  </si>
  <si>
    <t>Machine parts</t>
  </si>
  <si>
    <t xml:space="preserve">Machines and equipments in transport terminals </t>
  </si>
  <si>
    <t>Packed Optional Discipline 3</t>
  </si>
  <si>
    <t>Packed Optional Discipline 4</t>
  </si>
  <si>
    <t>4</t>
  </si>
  <si>
    <t>Transportation system and technologies</t>
  </si>
  <si>
    <t>Informatics and cibernetics in transport, information theory and codes</t>
  </si>
  <si>
    <t xml:space="preserve">Optional Discipline 4               </t>
  </si>
  <si>
    <t>Packed Optional Disciplne 5</t>
  </si>
  <si>
    <t>5</t>
  </si>
  <si>
    <t>Multimodal transportation and logistics</t>
  </si>
  <si>
    <t xml:space="preserve">Optional Discipline 1               </t>
  </si>
  <si>
    <t xml:space="preserve">Optional Discipline 5               </t>
  </si>
  <si>
    <t xml:space="preserve">Optional Discipline 7               </t>
  </si>
  <si>
    <t>6</t>
  </si>
  <si>
    <t>Vehicles I</t>
  </si>
  <si>
    <t xml:space="preserve">Optional Discipline 2               </t>
  </si>
  <si>
    <t xml:space="preserve">Optional Discipline 6               </t>
  </si>
  <si>
    <t xml:space="preserve">Elaboration of diploma proiect * </t>
  </si>
  <si>
    <t>7</t>
  </si>
  <si>
    <t>Transportation infrastructure</t>
  </si>
  <si>
    <t xml:space="preserve">Optional Discipline 3               </t>
  </si>
  <si>
    <t>Management</t>
  </si>
  <si>
    <t xml:space="preserve">Diploma exam** </t>
  </si>
  <si>
    <t>8</t>
  </si>
  <si>
    <t>Practical Training (45 h)</t>
  </si>
  <si>
    <t>C</t>
  </si>
  <si>
    <t>9</t>
  </si>
  <si>
    <t>total/ sem.</t>
  </si>
  <si>
    <t xml:space="preserve">hours: </t>
  </si>
  <si>
    <t>VIT:</t>
  </si>
  <si>
    <t xml:space="preserve">credits: </t>
  </si>
  <si>
    <t xml:space="preserve">evaluations: </t>
  </si>
  <si>
    <t>4E, 4D, 1C</t>
  </si>
  <si>
    <t>4E,3D, 1C</t>
  </si>
  <si>
    <t>4E, 3D</t>
  </si>
  <si>
    <t>5E, 2D</t>
  </si>
  <si>
    <t>total/ week</t>
  </si>
  <si>
    <t>from which:</t>
  </si>
  <si>
    <t>(c, s, l, p)</t>
  </si>
  <si>
    <t>* Lasting 7 weeks x 26 hours of the internship 2 weeks x 26 hours; ** consists of: a. verification of basic and specialized knowledge; b. support the diploma / degree.</t>
  </si>
  <si>
    <t>RECTOR,</t>
  </si>
  <si>
    <t>DECAN,</t>
  </si>
  <si>
    <t>Prof.univ.dr.ing.Viorel-Aurel ŞERBAN</t>
  </si>
  <si>
    <t>Prof.univ.dr.ing.Inocențiu MANIU</t>
  </si>
  <si>
    <t>OPTIONAL DISCIPLINES</t>
  </si>
  <si>
    <t>01</t>
  </si>
  <si>
    <r>
      <t xml:space="preserve">Optional Discipline 1
</t>
    </r>
    <r>
      <rPr>
        <b/>
        <sz val="14"/>
        <color indexed="18"/>
        <rFont val="Arial"/>
        <family val="2"/>
      </rPr>
      <t xml:space="preserve">1. </t>
    </r>
    <r>
      <rPr>
        <b/>
        <sz val="14"/>
        <color indexed="18"/>
        <rFont val="Arial"/>
        <family val="2"/>
      </rPr>
      <t>Traffic flows (*)</t>
    </r>
  </si>
  <si>
    <r>
      <t>Packed Optional Discipline 1 (P1)</t>
    </r>
    <r>
      <rPr>
        <b/>
        <sz val="14"/>
        <color indexed="18"/>
        <rFont val="Arial"/>
        <family val="2"/>
      </rPr>
      <t xml:space="preserve">
1. Terrestrial transportation planning</t>
    </r>
    <r>
      <rPr>
        <b/>
        <sz val="14"/>
        <color indexed="18"/>
        <rFont val="Arial"/>
        <family val="2"/>
      </rPr>
      <t xml:space="preserve"> (*)</t>
    </r>
  </si>
  <si>
    <r>
      <t xml:space="preserve">Packed Optional Discipline 4 (P3)  </t>
    </r>
    <r>
      <rPr>
        <b/>
        <sz val="14"/>
        <color indexed="18"/>
        <rFont val="Arial"/>
        <family val="2"/>
      </rPr>
      <t xml:space="preserve">
1. Maintenance of road and rail transport systems</t>
    </r>
    <r>
      <rPr>
        <b/>
        <sz val="14"/>
        <color indexed="18"/>
        <rFont val="Arial"/>
        <family val="2"/>
      </rPr>
      <t xml:space="preserve"> (*)</t>
    </r>
  </si>
  <si>
    <t>02</t>
  </si>
  <si>
    <t>Optional Discipline 1
2. Design of logistics systems</t>
  </si>
  <si>
    <r>
      <t>Packed Optional Discipline 2 (P1)</t>
    </r>
    <r>
      <rPr>
        <b/>
        <sz val="14"/>
        <color indexed="18"/>
        <rFont val="Arial"/>
        <family val="2"/>
      </rPr>
      <t xml:space="preserve">
2. Control systems in road transportation</t>
    </r>
    <r>
      <rPr>
        <b/>
        <sz val="14"/>
        <color indexed="18"/>
        <rFont val="Arial"/>
        <family val="2"/>
      </rPr>
      <t xml:space="preserve"> (*)</t>
    </r>
  </si>
  <si>
    <r>
      <t xml:space="preserve">Packed Optional Discipline 5 (P3) </t>
    </r>
    <r>
      <rPr>
        <b/>
        <sz val="14"/>
        <color indexed="18"/>
        <rFont val="Arial"/>
        <family val="2"/>
      </rPr>
      <t xml:space="preserve">  
2. Transportation and the environment</t>
    </r>
    <r>
      <rPr>
        <b/>
        <sz val="14"/>
        <color indexed="18"/>
        <rFont val="Arial"/>
        <family val="2"/>
      </rPr>
      <t xml:space="preserve"> (*)            </t>
    </r>
    <r>
      <rPr>
        <sz val="14"/>
        <color indexed="18"/>
        <rFont val="Arial"/>
        <family val="2"/>
      </rPr>
      <t xml:space="preserve">                          </t>
    </r>
  </si>
  <si>
    <t>03</t>
  </si>
  <si>
    <t xml:space="preserve"> </t>
  </si>
  <si>
    <r>
      <t xml:space="preserve">Optional Discipline 2
</t>
    </r>
    <r>
      <rPr>
        <b/>
        <sz val="14"/>
        <color indexed="18"/>
        <rFont val="Arial"/>
        <family val="2"/>
      </rPr>
      <t>1.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Vehicle II (*)</t>
    </r>
  </si>
  <si>
    <r>
      <t xml:space="preserve">Packed Optional Discipline 3 (P1)
</t>
    </r>
    <r>
      <rPr>
        <b/>
        <sz val="14"/>
        <color indexed="18"/>
        <rFont val="Arial"/>
        <family val="2"/>
      </rPr>
      <t>3. The commercial exploatation</t>
    </r>
    <r>
      <rPr>
        <b/>
        <sz val="14"/>
        <color indexed="18"/>
        <rFont val="Arial"/>
        <family val="2"/>
      </rPr>
      <t xml:space="preserve"> (*)</t>
    </r>
  </si>
  <si>
    <t xml:space="preserve">Packed Optional Discipline 4 (P4)      
1.  Transport system maintenance and reliability                                                             </t>
  </si>
  <si>
    <t>04</t>
  </si>
  <si>
    <t>Optional Discipline 2
2. Transportation systems II</t>
  </si>
  <si>
    <t>Packed Optional Discipline 1 (P2)
1. Modeling of transportation systems</t>
  </si>
  <si>
    <t xml:space="preserve">Packed Optional Discipline 5      
2. Transport impact on the environment                                                    </t>
  </si>
  <si>
    <t>05</t>
  </si>
  <si>
    <r>
      <t xml:space="preserve">Optional Discipline 3
</t>
    </r>
    <r>
      <rPr>
        <b/>
        <sz val="14"/>
        <color indexed="18"/>
        <rFont val="Arial"/>
        <family val="2"/>
      </rPr>
      <t>1. Vehicle dynamics I</t>
    </r>
    <r>
      <rPr>
        <b/>
        <sz val="14"/>
        <color indexed="18"/>
        <rFont val="Arial"/>
        <family val="2"/>
      </rPr>
      <t xml:space="preserve"> (*)</t>
    </r>
  </si>
  <si>
    <t>Packed Optional Discipline 2 (P2)
2. Intelligent Transport Systems</t>
  </si>
  <si>
    <r>
      <t xml:space="preserve">Optional Discipline 7
</t>
    </r>
    <r>
      <rPr>
        <b/>
        <sz val="14"/>
        <color indexed="18"/>
        <rFont val="Arial"/>
        <family val="2"/>
      </rPr>
      <t>1. Control equipments, command and traffic engineering</t>
    </r>
    <r>
      <rPr>
        <b/>
        <sz val="14"/>
        <color indexed="18"/>
        <rFont val="Arial"/>
        <family val="2"/>
      </rPr>
      <t xml:space="preserve"> (*) </t>
    </r>
  </si>
  <si>
    <t>06</t>
  </si>
  <si>
    <t>Optional Discipline 3
2. Transport systems dynamics I</t>
  </si>
  <si>
    <t>Packed Optional Discipline3 (P2)
3. Priceing and tariff computation in transportation</t>
  </si>
  <si>
    <t>Optional Discipline 7
2. Rail traffic control</t>
  </si>
  <si>
    <t>07</t>
  </si>
  <si>
    <r>
      <t xml:space="preserve">Optional Discipline 4
</t>
    </r>
    <r>
      <rPr>
        <b/>
        <sz val="14"/>
        <color indexed="18"/>
        <rFont val="Arial"/>
        <family val="2"/>
      </rPr>
      <t xml:space="preserve">1. </t>
    </r>
    <r>
      <rPr>
        <b/>
        <sz val="14"/>
        <color indexed="18"/>
        <rFont val="Arial"/>
        <family val="2"/>
      </rPr>
      <t>Vehicle dynamics II (*)</t>
    </r>
  </si>
  <si>
    <t>08</t>
  </si>
  <si>
    <t>Optional Discipline 4
2. Transport systems dynamics II</t>
  </si>
  <si>
    <t>09</t>
  </si>
  <si>
    <r>
      <t>Optional Discipline 5</t>
    </r>
    <r>
      <rPr>
        <b/>
        <sz val="14"/>
        <color indexed="18"/>
        <rFont val="Arial"/>
        <family val="2"/>
      </rPr>
      <t xml:space="preserve">
1. Rail station technologies</t>
    </r>
    <r>
      <rPr>
        <b/>
        <sz val="14"/>
        <color indexed="18"/>
        <rFont val="Arial"/>
        <family val="2"/>
      </rPr>
      <t xml:space="preserve"> (*)</t>
    </r>
  </si>
  <si>
    <t>10</t>
  </si>
  <si>
    <t>Optional Discipline 5
2.  Handling and storage in transportation</t>
  </si>
  <si>
    <t>11</t>
  </si>
  <si>
    <r>
      <t>Optional Discipline</t>
    </r>
    <r>
      <rPr>
        <b/>
        <sz val="14"/>
        <color indexed="18"/>
        <rFont val="Arial"/>
        <family val="2"/>
      </rPr>
      <t xml:space="preserve"> 6
1. Vehicle operation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(*)</t>
    </r>
  </si>
  <si>
    <t>12</t>
  </si>
  <si>
    <t>Optional Discipline 6
2. Operation of transportation systems</t>
  </si>
  <si>
    <t>Note: For each group of optional subjects activates a number of disciplines based on students' options, the number of students and financial coverage.</t>
  </si>
  <si>
    <t>DEAN,</t>
  </si>
  <si>
    <t>FACULTATIVE DISCIPLINES</t>
  </si>
  <si>
    <t>ANUL III</t>
  </si>
  <si>
    <t>ANUL IV</t>
  </si>
  <si>
    <t>Transportation legislation</t>
  </si>
  <si>
    <t>Fundamentals of communications systems</t>
  </si>
  <si>
    <t xml:space="preserve">Data bases and data banks </t>
  </si>
  <si>
    <t>Elements of urban development</t>
  </si>
  <si>
    <t>f</t>
  </si>
  <si>
    <t>Projects management</t>
  </si>
  <si>
    <t>Voluntariat</t>
  </si>
  <si>
    <t>Voluntary</t>
  </si>
  <si>
    <t>1D</t>
  </si>
  <si>
    <t>2D</t>
  </si>
  <si>
    <t>Legend</t>
  </si>
  <si>
    <t>Name discipline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</si>
  <si>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=Hours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</si>
  <si>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=Hours laboratory</t>
    </r>
  </si>
  <si>
    <t>Code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</si>
  <si>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</si>
  <si>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</si>
  <si>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</si>
  <si>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</si>
  <si>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</si>
  <si>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</si>
  <si>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</si>
  <si>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</si>
  <si>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=Hours project</t>
    </r>
  </si>
  <si>
    <r>
      <rPr>
        <b/>
        <sz val="11"/>
        <color indexed="62"/>
        <rFont val="Arial"/>
        <family val="2"/>
      </rPr>
      <t>FC=</t>
    </r>
    <r>
      <rPr>
        <sz val="11"/>
        <color indexed="62"/>
        <rFont val="Arial"/>
        <family val="2"/>
      </rPr>
      <t>Formative category it belongs discipline</t>
    </r>
  </si>
  <si>
    <r>
      <rPr>
        <b/>
        <sz val="11"/>
        <color indexed="62"/>
        <rFont val="Arial"/>
        <family val="2"/>
      </rPr>
      <t>Code</t>
    </r>
    <r>
      <rPr>
        <sz val="11"/>
        <color indexed="62"/>
        <rFont val="Arial"/>
        <family val="2"/>
      </rPr>
      <t xml:space="preserve"> = discipline code</t>
    </r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</si>
  <si>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</si>
  <si>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1"/>
        <color indexed="62"/>
        <rFont val="Arial"/>
        <family val="2"/>
      </rPr>
      <t xml:space="preserve">ntc </t>
    </r>
    <r>
      <rPr>
        <sz val="11"/>
        <color indexed="62"/>
        <rFont val="Arial"/>
        <family val="2"/>
      </rPr>
      <t>= Number of transferable credits</t>
    </r>
  </si>
  <si>
    <r>
      <rPr>
        <b/>
        <sz val="12"/>
        <color indexed="62"/>
        <rFont val="Arial"/>
        <family val="2"/>
      </rPr>
      <t>CD</t>
    </r>
    <r>
      <rPr>
        <sz val="12"/>
        <color indexed="62"/>
        <rFont val="Arial"/>
        <family val="2"/>
      </rPr>
      <t xml:space="preserve"> - complementary discipline</t>
    </r>
  </si>
  <si>
    <r>
      <rPr>
        <b/>
        <sz val="11"/>
        <color indexed="62"/>
        <rFont val="Arial"/>
        <family val="2"/>
      </rPr>
      <t>EF</t>
    </r>
    <r>
      <rPr>
        <sz val="11"/>
        <color indexed="62"/>
        <rFont val="Arial"/>
        <family val="2"/>
      </rPr>
      <t xml:space="preserve"> = Evaluation form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</si>
  <si>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domain discipline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</si>
  <si>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</si>
  <si>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2"/>
        <color indexed="62"/>
        <rFont val="Arial"/>
        <family val="2"/>
      </rPr>
      <t>FD</t>
    </r>
    <r>
      <rPr>
        <sz val="12"/>
        <color indexed="62"/>
        <rFont val="Arial"/>
        <family val="2"/>
      </rPr>
      <t xml:space="preserve"> - fundamental discipline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</si>
  <si>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</t>
    </r>
  </si>
  <si>
    <r>
      <rPr>
        <b/>
        <sz val="12"/>
        <color indexed="62"/>
        <rFont val="Arial"/>
        <family val="2"/>
      </rPr>
      <t>SD</t>
    </r>
    <r>
      <rPr>
        <sz val="12"/>
        <color indexed="62"/>
        <rFont val="Arial"/>
        <family val="2"/>
      </rPr>
      <t xml:space="preserve"> - specialty discipline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</si>
  <si>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=distributed evaluation</t>
    </r>
  </si>
  <si>
    <r>
      <rPr>
        <b/>
        <sz val="11"/>
        <color indexed="62"/>
        <rFont val="Arial"/>
        <family val="2"/>
      </rPr>
      <t>VIT</t>
    </r>
    <r>
      <rPr>
        <sz val="11"/>
        <color indexed="62"/>
        <rFont val="Arial"/>
        <family val="2"/>
      </rPr>
      <t xml:space="preserve"> =Volume of hours individual training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</si>
  <si>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=colocvium</t>
    </r>
  </si>
  <si>
    <t>Exemplu</t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</si>
  <si>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Review project autonomously as in the disciplines exam</t>
    </r>
  </si>
  <si>
    <t>Matematical analysis</t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</si>
  <si>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Review project autonomously as in the disciplines with distributed assessment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</si>
  <si>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=Course hours / semester</t>
    </r>
  </si>
  <si>
    <t>(*) - Optional subjects activated in the academic year 2015/2016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</si>
</sst>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1"/>
      <color indexed="18"/>
      <name val="Arial"/>
      <family val="2"/>
    </font>
    <font>
      <b/>
      <sz val="12"/>
      <name val="Verdana"/>
      <family val="2"/>
    </font>
    <font>
      <b/>
      <sz val="14"/>
      <color indexed="18"/>
      <name val="Verdana"/>
      <family val="2"/>
    </font>
    <font>
      <u val="single"/>
      <sz val="10"/>
      <color indexed="12"/>
      <name val="Arial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trike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4"/>
      <color rgb="FF000080"/>
      <name val="Arial"/>
      <family val="2"/>
    </font>
    <font>
      <strike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 style="medium">
        <color theme="3" tint="-0.24993999302387238"/>
      </left>
      <right/>
      <top/>
      <bottom/>
    </border>
    <border>
      <left/>
      <right style="medium">
        <color theme="3" tint="-0.24993999302387238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double"/>
      <right style="double"/>
      <top style="thin"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4999699890613556"/>
      </bottom>
    </border>
    <border>
      <left/>
      <right/>
      <top style="medium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/>
      <right style="medium">
        <color theme="3" tint="-0.2499399930238723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2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75" fillId="0" borderId="0" xfId="52" applyFont="1" applyFill="1" applyBorder="1" applyAlignment="1">
      <alignment wrapText="1"/>
    </xf>
    <xf numFmtId="0" fontId="75" fillId="0" borderId="0" xfId="52" applyFont="1" applyFill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quotePrefix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2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vertical="center" wrapText="1" shrinkToFit="1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3" fontId="24" fillId="0" borderId="3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3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/>
    </xf>
    <xf numFmtId="0" fontId="24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3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7" fillId="0" borderId="37" xfId="0" applyFont="1" applyFill="1" applyBorder="1" applyAlignment="1">
      <alignment/>
    </xf>
    <xf numFmtId="0" fontId="7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2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 quotePrefix="1">
      <alignment horizontal="center" vertical="center" wrapText="1" shrinkToFit="1"/>
    </xf>
    <xf numFmtId="0" fontId="2" fillId="0" borderId="47" xfId="0" applyFont="1" applyFill="1" applyBorder="1" applyAlignment="1" quotePrefix="1">
      <alignment horizontal="center" vertical="center" wrapText="1" shrinkToFit="1"/>
    </xf>
    <xf numFmtId="0" fontId="2" fillId="0" borderId="48" xfId="0" applyFont="1" applyFill="1" applyBorder="1" applyAlignment="1" quotePrefix="1">
      <alignment horizontal="center" vertical="center" wrapText="1" shrinkToFit="1"/>
    </xf>
    <xf numFmtId="0" fontId="17" fillId="0" borderId="0" xfId="0" applyFont="1" applyFill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top" wrapText="1"/>
    </xf>
    <xf numFmtId="49" fontId="24" fillId="0" borderId="41" xfId="0" applyNumberFormat="1" applyFont="1" applyFill="1" applyBorder="1" applyAlignment="1">
      <alignment horizontal="center" vertical="top"/>
    </xf>
    <xf numFmtId="0" fontId="24" fillId="0" borderId="37" xfId="56" applyFont="1" applyFill="1" applyBorder="1" applyAlignment="1">
      <alignment horizontal="center" vertical="center" wrapText="1"/>
      <protection/>
    </xf>
    <xf numFmtId="0" fontId="24" fillId="0" borderId="43" xfId="56" applyFont="1" applyFill="1" applyBorder="1" applyAlignment="1">
      <alignment horizontal="center" vertical="center" wrapText="1"/>
      <protection/>
    </xf>
    <xf numFmtId="0" fontId="24" fillId="0" borderId="28" xfId="56" applyFont="1" applyFill="1" applyBorder="1" applyAlignment="1">
      <alignment horizontal="center" vertical="center" wrapText="1"/>
      <protection/>
    </xf>
    <xf numFmtId="0" fontId="24" fillId="0" borderId="45" xfId="56" applyFont="1" applyFill="1" applyBorder="1" applyAlignment="1">
      <alignment horizontal="center" vertical="center" wrapText="1"/>
      <protection/>
    </xf>
    <xf numFmtId="0" fontId="24" fillId="0" borderId="42" xfId="56" applyFont="1" applyFill="1" applyBorder="1" applyAlignment="1">
      <alignment horizontal="center" vertical="center" wrapText="1"/>
      <protection/>
    </xf>
    <xf numFmtId="0" fontId="24" fillId="0" borderId="44" xfId="56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center" vertical="center"/>
    </xf>
    <xf numFmtId="0" fontId="72" fillId="0" borderId="49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24" fillId="0" borderId="33" xfId="56" applyFont="1" applyFill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4" fillId="0" borderId="51" xfId="56" applyFont="1" applyFill="1" applyBorder="1" applyAlignment="1">
      <alignment horizontal="center" vertical="center" wrapText="1"/>
      <protection/>
    </xf>
    <xf numFmtId="0" fontId="78" fillId="0" borderId="42" xfId="56" applyFont="1" applyFill="1" applyBorder="1" applyAlignment="1">
      <alignment horizontal="center" vertical="center" wrapText="1"/>
      <protection/>
    </xf>
    <xf numFmtId="0" fontId="78" fillId="0" borderId="37" xfId="56" applyFont="1" applyFill="1" applyBorder="1" applyAlignment="1">
      <alignment horizontal="center" vertical="center" wrapText="1"/>
      <protection/>
    </xf>
    <xf numFmtId="0" fontId="78" fillId="0" borderId="43" xfId="56" applyFont="1" applyFill="1" applyBorder="1" applyAlignment="1">
      <alignment horizontal="center" vertical="center" wrapText="1"/>
      <protection/>
    </xf>
    <xf numFmtId="0" fontId="78" fillId="0" borderId="44" xfId="56" applyFont="1" applyFill="1" applyBorder="1" applyAlignment="1">
      <alignment horizontal="center" vertical="center" wrapText="1"/>
      <protection/>
    </xf>
    <xf numFmtId="0" fontId="78" fillId="0" borderId="28" xfId="56" applyFont="1" applyFill="1" applyBorder="1" applyAlignment="1">
      <alignment horizontal="center" vertical="center" wrapText="1"/>
      <protection/>
    </xf>
    <xf numFmtId="0" fontId="78" fillId="0" borderId="45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43</xdr:col>
      <xdr:colOff>257175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0"/>
  <sheetViews>
    <sheetView tabSelected="1" view="pageBreakPreview" zoomScale="80" zoomScaleNormal="80" zoomScaleSheetLayoutView="80" zoomScalePageLayoutView="0" workbookViewId="0" topLeftCell="G82">
      <selection activeCell="AN111" sqref="AN111:AQ111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8.421875" style="0" customWidth="1"/>
    <col min="7" max="7" width="11.00390625" style="0" customWidth="1"/>
    <col min="8" max="8" width="8.00390625" style="0" customWidth="1"/>
    <col min="9" max="10" width="5.28125" style="0" customWidth="1"/>
    <col min="11" max="11" width="5.00390625" style="0" customWidth="1"/>
    <col min="12" max="12" width="7.140625" style="0" customWidth="1"/>
    <col min="13" max="13" width="6.421875" style="0" customWidth="1"/>
    <col min="14" max="14" width="5.7109375" style="0" customWidth="1"/>
    <col min="15" max="15" width="10.8515625" style="0" customWidth="1"/>
    <col min="16" max="16" width="4.28125" style="0" customWidth="1"/>
    <col min="17" max="17" width="5.7109375" style="0" customWidth="1"/>
    <col min="18" max="18" width="4.7109375" style="0" customWidth="1"/>
    <col min="19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10.14062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6.7109375" style="0" customWidth="1"/>
    <col min="35" max="36" width="5.7109375" style="0" customWidth="1"/>
    <col min="37" max="37" width="12.00390625" style="0" customWidth="1"/>
    <col min="38" max="38" width="4.28125" style="0" customWidth="1"/>
    <col min="39" max="39" width="5.8515625" style="0" customWidth="1"/>
    <col min="40" max="42" width="4.28125" style="0" customWidth="1"/>
    <col min="43" max="43" width="5.7109375" style="0" customWidth="1"/>
    <col min="44" max="44" width="5.00390625" style="0" customWidth="1"/>
    <col min="45" max="45" width="6.28125" style="0" customWidth="1"/>
  </cols>
  <sheetData>
    <row r="1" spans="1:23" s="32" customFormat="1" ht="18">
      <c r="A1" s="10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s="5" customFormat="1" ht="18">
      <c r="A2" s="87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5" customFormat="1" ht="18">
      <c r="A3" s="8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5" customFormat="1" ht="18">
      <c r="A4" s="87" t="s">
        <v>2</v>
      </c>
      <c r="B4" s="87"/>
      <c r="C4" s="87"/>
      <c r="D4" s="87"/>
      <c r="E4" s="87"/>
      <c r="F4" s="87"/>
      <c r="G4" s="87"/>
      <c r="H4" s="87"/>
      <c r="I4" s="108" t="s">
        <v>3</v>
      </c>
      <c r="J4" s="71"/>
      <c r="K4" s="108"/>
      <c r="L4" s="108"/>
      <c r="M4" s="87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5" customFormat="1" ht="18">
      <c r="A5" s="87" t="s">
        <v>4</v>
      </c>
      <c r="B5" s="87"/>
      <c r="C5" s="87"/>
      <c r="D5" s="87"/>
      <c r="E5" s="87"/>
      <c r="F5" s="108" t="s">
        <v>5</v>
      </c>
      <c r="G5" s="108"/>
      <c r="H5" s="108"/>
      <c r="I5" s="108"/>
      <c r="J5" s="108"/>
      <c r="K5" s="87"/>
      <c r="L5" s="87"/>
      <c r="M5" s="87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100" customFormat="1" ht="18">
      <c r="A6" s="87" t="s">
        <v>6</v>
      </c>
      <c r="B6" s="88"/>
      <c r="C6" s="88"/>
      <c r="D6" s="88"/>
      <c r="E6" s="88"/>
      <c r="F6" s="108" t="s">
        <v>5</v>
      </c>
      <c r="G6" s="112"/>
      <c r="H6" s="112"/>
      <c r="I6" s="112"/>
      <c r="J6" s="112"/>
      <c r="K6" s="112"/>
      <c r="L6" s="88"/>
      <c r="M6" s="88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101" customFormat="1" ht="18">
      <c r="A7" s="87" t="s">
        <v>7</v>
      </c>
      <c r="B7" s="88"/>
      <c r="C7" s="88"/>
      <c r="D7" s="108" t="s">
        <v>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</row>
    <row r="8" spans="1:23" s="5" customFormat="1" ht="15">
      <c r="A8" s="34"/>
      <c r="B8" s="34"/>
      <c r="C8" s="34"/>
      <c r="D8" s="34"/>
      <c r="E8" s="34"/>
      <c r="F8" s="34"/>
      <c r="G8" s="34"/>
      <c r="H8" s="65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8" s="5" customFormat="1" ht="15">
      <c r="A9" s="102" t="s">
        <v>9</v>
      </c>
      <c r="B9" s="102" t="s">
        <v>10</v>
      </c>
      <c r="C9" s="102" t="s">
        <v>11</v>
      </c>
      <c r="D9" s="102" t="s">
        <v>12</v>
      </c>
      <c r="E9" s="70"/>
      <c r="F9" s="109" t="s">
        <v>13</v>
      </c>
      <c r="G9" s="109" t="s">
        <v>14</v>
      </c>
      <c r="H9" s="109" t="s">
        <v>15</v>
      </c>
    </row>
    <row r="10" spans="1:22" s="5" customFormat="1" ht="15.75">
      <c r="A10" s="103">
        <v>20</v>
      </c>
      <c r="B10" s="103">
        <v>40</v>
      </c>
      <c r="C10" s="103">
        <v>240</v>
      </c>
      <c r="D10" s="104">
        <v>10</v>
      </c>
      <c r="E10" s="66"/>
      <c r="F10" s="110" t="s">
        <v>16</v>
      </c>
      <c r="G10" s="111" t="s">
        <v>17</v>
      </c>
      <c r="H10" s="110">
        <v>15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45" s="4" customFormat="1" ht="18">
      <c r="A11" s="142" t="s">
        <v>18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</row>
    <row r="12" spans="1:45" s="4" customFormat="1" ht="18.75" thickBot="1">
      <c r="A12" s="142" t="s">
        <v>19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</row>
    <row r="13" spans="2:45" s="71" customFormat="1" ht="19.5" thickBot="1" thickTop="1">
      <c r="B13" s="121" t="s">
        <v>20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 t="s">
        <v>21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</row>
    <row r="14" spans="1:45" s="71" customFormat="1" ht="19.5" thickBot="1" thickTop="1">
      <c r="A14" s="96"/>
      <c r="B14" s="144" t="s">
        <v>22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5" t="s">
        <v>23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6"/>
      <c r="X14" s="144" t="s">
        <v>24</v>
      </c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  <c r="AI14" s="145" t="s">
        <v>25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6"/>
    </row>
    <row r="15" spans="1:45" s="72" customFormat="1" ht="19.5" customHeight="1" thickTop="1">
      <c r="A15" s="123" t="s">
        <v>26</v>
      </c>
      <c r="B15" s="204" t="s">
        <v>27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6"/>
      <c r="M15" s="177" t="s">
        <v>28</v>
      </c>
      <c r="N15" s="177"/>
      <c r="O15" s="177"/>
      <c r="P15" s="177"/>
      <c r="Q15" s="177"/>
      <c r="R15" s="177"/>
      <c r="S15" s="177"/>
      <c r="T15" s="177"/>
      <c r="U15" s="177"/>
      <c r="V15" s="177"/>
      <c r="W15" s="178"/>
      <c r="X15" s="204" t="s">
        <v>29</v>
      </c>
      <c r="Y15" s="205"/>
      <c r="Z15" s="205"/>
      <c r="AA15" s="205"/>
      <c r="AB15" s="205"/>
      <c r="AC15" s="205"/>
      <c r="AD15" s="205"/>
      <c r="AE15" s="205"/>
      <c r="AF15" s="205"/>
      <c r="AG15" s="205"/>
      <c r="AH15" s="206"/>
      <c r="AI15" s="177" t="s">
        <v>30</v>
      </c>
      <c r="AJ15" s="177"/>
      <c r="AK15" s="177"/>
      <c r="AL15" s="177"/>
      <c r="AM15" s="177"/>
      <c r="AN15" s="177"/>
      <c r="AO15" s="177"/>
      <c r="AP15" s="177"/>
      <c r="AQ15" s="177"/>
      <c r="AR15" s="177"/>
      <c r="AS15" s="178"/>
    </row>
    <row r="16" spans="1:45" s="72" customFormat="1" ht="19.5" customHeight="1">
      <c r="A16" s="123"/>
      <c r="B16" s="182"/>
      <c r="C16" s="179"/>
      <c r="D16" s="179"/>
      <c r="E16" s="179"/>
      <c r="F16" s="179"/>
      <c r="G16" s="179"/>
      <c r="H16" s="179"/>
      <c r="I16" s="179"/>
      <c r="J16" s="179"/>
      <c r="K16" s="179"/>
      <c r="L16" s="180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2"/>
      <c r="Y16" s="179"/>
      <c r="Z16" s="179"/>
      <c r="AA16" s="179"/>
      <c r="AB16" s="179"/>
      <c r="AC16" s="179"/>
      <c r="AD16" s="179"/>
      <c r="AE16" s="179"/>
      <c r="AF16" s="179"/>
      <c r="AG16" s="179"/>
      <c r="AH16" s="180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80"/>
    </row>
    <row r="17" spans="1:45" s="71" customFormat="1" ht="19.5" customHeight="1" thickBot="1">
      <c r="A17" s="124"/>
      <c r="B17" s="135" t="str">
        <f>CONCATENATE($F$10,$G$10,".",$H$10,".","0",RIGHT($B$14,1),".",RIGHT(K17,1),$A15)</f>
        <v>L411.15.05.D1</v>
      </c>
      <c r="C17" s="136"/>
      <c r="D17" s="137"/>
      <c r="E17" s="114">
        <v>3</v>
      </c>
      <c r="F17" s="93" t="s">
        <v>31</v>
      </c>
      <c r="G17" s="73">
        <v>28</v>
      </c>
      <c r="H17" s="74">
        <v>0</v>
      </c>
      <c r="I17" s="74">
        <v>21</v>
      </c>
      <c r="J17" s="75">
        <v>0</v>
      </c>
      <c r="K17" s="93" t="s">
        <v>32</v>
      </c>
      <c r="L17" s="115">
        <v>20</v>
      </c>
      <c r="M17" s="135" t="str">
        <f>CONCATENATE($F$10,$G$10,".",$H$10,".","0",RIGHT($M$14,1),".",RIGHT(V17,1),$A15)</f>
        <v>L411.15.06.D1</v>
      </c>
      <c r="N17" s="136"/>
      <c r="O17" s="137"/>
      <c r="P17" s="114">
        <v>3</v>
      </c>
      <c r="Q17" s="93" t="s">
        <v>33</v>
      </c>
      <c r="R17" s="73">
        <v>28</v>
      </c>
      <c r="S17" s="74">
        <v>0</v>
      </c>
      <c r="T17" s="74">
        <v>14</v>
      </c>
      <c r="U17" s="75">
        <v>0</v>
      </c>
      <c r="V17" s="93" t="s">
        <v>32</v>
      </c>
      <c r="W17" s="115">
        <v>21</v>
      </c>
      <c r="X17" s="135" t="str">
        <f>CONCATENATE($F$10,$G$10,".",$H$10,".","0",RIGHT($X$14,1),".",RIGHT(AG17,1),$A$15,"-ij")</f>
        <v>L411.15.07.D1-ij</v>
      </c>
      <c r="Y17" s="136"/>
      <c r="Z17" s="137"/>
      <c r="AA17" s="114">
        <v>5</v>
      </c>
      <c r="AB17" s="93" t="s">
        <v>31</v>
      </c>
      <c r="AC17" s="73">
        <v>28</v>
      </c>
      <c r="AD17" s="74">
        <v>0</v>
      </c>
      <c r="AE17" s="74">
        <v>28</v>
      </c>
      <c r="AF17" s="75">
        <v>0</v>
      </c>
      <c r="AG17" s="93" t="s">
        <v>34</v>
      </c>
      <c r="AH17" s="115">
        <v>32</v>
      </c>
      <c r="AI17" s="135" t="str">
        <f>CONCATENATE($F$10,$G$10,".",$H$10,".","0",RIGHT($AI$14,1),".",RIGHT(AR17,1),$A15)</f>
        <v>L411.15.08.D1</v>
      </c>
      <c r="AJ17" s="136"/>
      <c r="AK17" s="137"/>
      <c r="AL17" s="114">
        <v>2</v>
      </c>
      <c r="AM17" s="93" t="s">
        <v>31</v>
      </c>
      <c r="AN17" s="73">
        <v>14</v>
      </c>
      <c r="AO17" s="74">
        <v>14</v>
      </c>
      <c r="AP17" s="74">
        <v>0</v>
      </c>
      <c r="AQ17" s="75">
        <v>0</v>
      </c>
      <c r="AR17" s="93" t="s">
        <v>32</v>
      </c>
      <c r="AS17" s="115">
        <v>10</v>
      </c>
    </row>
    <row r="18" spans="1:45" s="71" customFormat="1" ht="19.5" customHeight="1" thickTop="1">
      <c r="A18" s="122" t="s">
        <v>35</v>
      </c>
      <c r="B18" s="181" t="s">
        <v>36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177" t="s">
        <v>37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X18" s="181" t="s">
        <v>38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177" t="s">
        <v>39</v>
      </c>
      <c r="AJ18" s="177"/>
      <c r="AK18" s="177"/>
      <c r="AL18" s="177"/>
      <c r="AM18" s="177"/>
      <c r="AN18" s="177"/>
      <c r="AO18" s="177"/>
      <c r="AP18" s="177"/>
      <c r="AQ18" s="177"/>
      <c r="AR18" s="177"/>
      <c r="AS18" s="178"/>
    </row>
    <row r="19" spans="1:45" s="71" customFormat="1" ht="19.5" customHeight="1">
      <c r="A19" s="123"/>
      <c r="B19" s="182"/>
      <c r="C19" s="179"/>
      <c r="D19" s="179"/>
      <c r="E19" s="179"/>
      <c r="F19" s="179"/>
      <c r="G19" s="179"/>
      <c r="H19" s="179"/>
      <c r="I19" s="179"/>
      <c r="J19" s="179"/>
      <c r="K19" s="179"/>
      <c r="L19" s="180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0"/>
      <c r="X19" s="182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80"/>
    </row>
    <row r="20" spans="1:45" s="71" customFormat="1" ht="19.5" customHeight="1" thickBot="1">
      <c r="A20" s="124"/>
      <c r="B20" s="135" t="str">
        <f>CONCATENATE($F$10,$G$10,".",$H$10,".","0",RIGHT($B$14,1),".",RIGHT(K20,1),$A18)</f>
        <v>L411.15.05.D2</v>
      </c>
      <c r="C20" s="136"/>
      <c r="D20" s="137"/>
      <c r="E20" s="114">
        <v>3</v>
      </c>
      <c r="F20" s="93" t="s">
        <v>31</v>
      </c>
      <c r="G20" s="73">
        <v>28</v>
      </c>
      <c r="H20" s="74">
        <v>0</v>
      </c>
      <c r="I20" s="74">
        <v>21</v>
      </c>
      <c r="J20" s="75">
        <v>0</v>
      </c>
      <c r="K20" s="93" t="s">
        <v>32</v>
      </c>
      <c r="L20" s="115">
        <v>20</v>
      </c>
      <c r="M20" s="135" t="str">
        <f>CONCATENATE($F$10,$G$10,".",$H$10,".","0",RIGHT($M$14,1),".",RIGHT(V20,1),$A18)</f>
        <v>L411.15.06.D2</v>
      </c>
      <c r="N20" s="136"/>
      <c r="O20" s="137"/>
      <c r="P20" s="114">
        <v>3</v>
      </c>
      <c r="Q20" s="93" t="s">
        <v>33</v>
      </c>
      <c r="R20" s="73">
        <v>14</v>
      </c>
      <c r="S20" s="74">
        <v>0</v>
      </c>
      <c r="T20" s="74">
        <v>28</v>
      </c>
      <c r="U20" s="75">
        <v>0</v>
      </c>
      <c r="V20" s="93" t="s">
        <v>40</v>
      </c>
      <c r="W20" s="115">
        <v>25</v>
      </c>
      <c r="X20" s="135" t="str">
        <f>CONCATENATE($F$10,$G$10,".",$H$10,".","0",RIGHT($X$14,1),".",RIGHT(AG20,1),$A$18,"-ij")</f>
        <v>L411.15.07.D2-ij</v>
      </c>
      <c r="Y20" s="136"/>
      <c r="Z20" s="137"/>
      <c r="AA20" s="114">
        <v>5</v>
      </c>
      <c r="AB20" s="93" t="s">
        <v>31</v>
      </c>
      <c r="AC20" s="73">
        <v>28</v>
      </c>
      <c r="AD20" s="74">
        <v>0</v>
      </c>
      <c r="AE20" s="74">
        <v>14</v>
      </c>
      <c r="AF20" s="75">
        <v>14</v>
      </c>
      <c r="AG20" s="93" t="s">
        <v>34</v>
      </c>
      <c r="AH20" s="115">
        <v>35</v>
      </c>
      <c r="AI20" s="135" t="str">
        <f>CONCATENATE($F$10,$G$10,".",$H$10,".","0",RIGHT($AI$14,1),".",RIGHT(AR20,1),$A18)</f>
        <v>L411.15.08.D2</v>
      </c>
      <c r="AJ20" s="136"/>
      <c r="AK20" s="137"/>
      <c r="AL20" s="114">
        <v>1</v>
      </c>
      <c r="AM20" s="93" t="s">
        <v>33</v>
      </c>
      <c r="AN20" s="73">
        <v>0</v>
      </c>
      <c r="AO20" s="74">
        <v>14</v>
      </c>
      <c r="AP20" s="74">
        <v>0</v>
      </c>
      <c r="AQ20" s="75">
        <v>0</v>
      </c>
      <c r="AR20" s="93" t="s">
        <v>41</v>
      </c>
      <c r="AS20" s="115">
        <v>10</v>
      </c>
    </row>
    <row r="21" spans="1:45" s="71" customFormat="1" ht="19.5" customHeight="1" thickTop="1">
      <c r="A21" s="122" t="s">
        <v>42</v>
      </c>
      <c r="B21" s="207" t="s">
        <v>43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177" t="s">
        <v>44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8"/>
      <c r="X21" s="181" t="s">
        <v>45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8"/>
      <c r="AI21" s="181" t="s">
        <v>46</v>
      </c>
      <c r="AJ21" s="177"/>
      <c r="AK21" s="177"/>
      <c r="AL21" s="177"/>
      <c r="AM21" s="177"/>
      <c r="AN21" s="177"/>
      <c r="AO21" s="177"/>
      <c r="AP21" s="177"/>
      <c r="AQ21" s="177"/>
      <c r="AR21" s="177"/>
      <c r="AS21" s="178"/>
    </row>
    <row r="22" spans="1:45" s="71" customFormat="1" ht="19.5" customHeight="1">
      <c r="A22" s="123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2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80"/>
      <c r="X22" s="182"/>
      <c r="Y22" s="179"/>
      <c r="Z22" s="179"/>
      <c r="AA22" s="179"/>
      <c r="AB22" s="179"/>
      <c r="AC22" s="179"/>
      <c r="AD22" s="179"/>
      <c r="AE22" s="179"/>
      <c r="AF22" s="179"/>
      <c r="AG22" s="179"/>
      <c r="AH22" s="180"/>
      <c r="AI22" s="182"/>
      <c r="AJ22" s="179"/>
      <c r="AK22" s="179"/>
      <c r="AL22" s="179"/>
      <c r="AM22" s="179"/>
      <c r="AN22" s="179"/>
      <c r="AO22" s="179"/>
      <c r="AP22" s="179"/>
      <c r="AQ22" s="179"/>
      <c r="AR22" s="179"/>
      <c r="AS22" s="180"/>
    </row>
    <row r="23" spans="1:45" s="71" customFormat="1" ht="19.5" customHeight="1" thickBot="1">
      <c r="A23" s="124"/>
      <c r="B23" s="135" t="str">
        <f>CONCATENATE($F$10,$G$10,".",$H$10,".","0",RIGHT($B$14,1),".",RIGHT(K23,1),$A21)</f>
        <v>L411.15.05.D3</v>
      </c>
      <c r="C23" s="136"/>
      <c r="D23" s="137"/>
      <c r="E23" s="114">
        <v>2</v>
      </c>
      <c r="F23" s="93" t="s">
        <v>31</v>
      </c>
      <c r="G23" s="73">
        <v>28</v>
      </c>
      <c r="H23" s="74">
        <v>0</v>
      </c>
      <c r="I23" s="74">
        <v>14</v>
      </c>
      <c r="J23" s="75">
        <v>0</v>
      </c>
      <c r="K23" s="93" t="s">
        <v>32</v>
      </c>
      <c r="L23" s="115">
        <v>20</v>
      </c>
      <c r="M23" s="135" t="str">
        <f>CONCATENATE($F$10,$G$10,".",$H$10,".","0",RIGHT($M$14,1),".",RIGHT(V23,1),$A21)</f>
        <v>L411.15.06.D3</v>
      </c>
      <c r="N23" s="136"/>
      <c r="O23" s="137"/>
      <c r="P23" s="114">
        <v>4</v>
      </c>
      <c r="Q23" s="93" t="s">
        <v>31</v>
      </c>
      <c r="R23" s="73">
        <v>28</v>
      </c>
      <c r="S23" s="74">
        <v>0</v>
      </c>
      <c r="T23" s="74">
        <v>0</v>
      </c>
      <c r="U23" s="75">
        <v>28</v>
      </c>
      <c r="V23" s="93" t="s">
        <v>32</v>
      </c>
      <c r="W23" s="115">
        <v>30</v>
      </c>
      <c r="X23" s="135" t="str">
        <f>CONCATENATE($F$10,$G$10,".",$H$10,".","0",RIGHT($X$14,1),".",RIGHT(AG23,1),$A$21,"-ij")</f>
        <v>L411.15.07.D3-ij</v>
      </c>
      <c r="Y23" s="136"/>
      <c r="Z23" s="137"/>
      <c r="AA23" s="114">
        <v>5</v>
      </c>
      <c r="AB23" s="93" t="s">
        <v>31</v>
      </c>
      <c r="AC23" s="73">
        <v>28</v>
      </c>
      <c r="AD23" s="74">
        <v>0</v>
      </c>
      <c r="AE23" s="74">
        <v>28</v>
      </c>
      <c r="AF23" s="75">
        <v>0</v>
      </c>
      <c r="AG23" s="93" t="s">
        <v>34</v>
      </c>
      <c r="AH23" s="115">
        <v>32</v>
      </c>
      <c r="AI23" s="135" t="str">
        <f>CONCATENATE($F$10,$G$10,".",$H$10,".","0",RIGHT($AI$14,1),".",RIGHT(AR23,1),$A$21,"-ij")</f>
        <v>L411.15.08.D3-ij</v>
      </c>
      <c r="AJ23" s="136"/>
      <c r="AK23" s="137"/>
      <c r="AL23" s="114">
        <v>4</v>
      </c>
      <c r="AM23" s="93" t="s">
        <v>31</v>
      </c>
      <c r="AN23" s="73">
        <v>21</v>
      </c>
      <c r="AO23" s="74">
        <v>0</v>
      </c>
      <c r="AP23" s="74">
        <v>14</v>
      </c>
      <c r="AQ23" s="75">
        <v>0</v>
      </c>
      <c r="AR23" s="93" t="s">
        <v>34</v>
      </c>
      <c r="AS23" s="115">
        <v>25</v>
      </c>
    </row>
    <row r="24" spans="1:45" s="71" customFormat="1" ht="19.5" customHeight="1" thickTop="1">
      <c r="A24" s="122" t="s">
        <v>47</v>
      </c>
      <c r="B24" s="181" t="s">
        <v>48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8"/>
      <c r="M24" s="177" t="s">
        <v>49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8"/>
      <c r="X24" s="177" t="s">
        <v>50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181" t="s">
        <v>51</v>
      </c>
      <c r="AJ24" s="177"/>
      <c r="AK24" s="177"/>
      <c r="AL24" s="177"/>
      <c r="AM24" s="177"/>
      <c r="AN24" s="177"/>
      <c r="AO24" s="177"/>
      <c r="AP24" s="177"/>
      <c r="AQ24" s="177"/>
      <c r="AR24" s="177"/>
      <c r="AS24" s="178"/>
    </row>
    <row r="25" spans="1:45" s="71" customFormat="1" ht="19.5" customHeight="1">
      <c r="A25" s="123"/>
      <c r="B25" s="182"/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80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80"/>
      <c r="AI25" s="182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/>
    </row>
    <row r="26" spans="1:45" s="71" customFormat="1" ht="19.5" customHeight="1" thickBot="1">
      <c r="A26" s="124"/>
      <c r="B26" s="135" t="str">
        <f>CONCATENATE($F$10,$G$10,".",$H$10,".","0",RIGHT($B$14,1),".",RIGHT(K26,1),$A24)</f>
        <v>L411.15.05.D4</v>
      </c>
      <c r="C26" s="136"/>
      <c r="D26" s="137"/>
      <c r="E26" s="114">
        <v>5</v>
      </c>
      <c r="F26" s="93" t="s">
        <v>33</v>
      </c>
      <c r="G26" s="73">
        <v>28</v>
      </c>
      <c r="H26" s="74">
        <v>0</v>
      </c>
      <c r="I26" s="74">
        <v>28</v>
      </c>
      <c r="J26" s="75">
        <v>0</v>
      </c>
      <c r="K26" s="93" t="s">
        <v>34</v>
      </c>
      <c r="L26" s="115">
        <v>34</v>
      </c>
      <c r="M26" s="135" t="str">
        <f>CONCATENATE($F$10,$G$10,".",$H$10,".","0",RIGHT($M$14,1),".",RIGHT(V26,1),$A24)</f>
        <v>L411.15.06.D4</v>
      </c>
      <c r="N26" s="136"/>
      <c r="O26" s="137"/>
      <c r="P26" s="114">
        <v>4</v>
      </c>
      <c r="Q26" s="93" t="s">
        <v>31</v>
      </c>
      <c r="R26" s="73">
        <v>28</v>
      </c>
      <c r="S26" s="74">
        <v>0</v>
      </c>
      <c r="T26" s="74">
        <v>28</v>
      </c>
      <c r="U26" s="75">
        <v>0</v>
      </c>
      <c r="V26" s="93" t="s">
        <v>32</v>
      </c>
      <c r="W26" s="115">
        <v>25</v>
      </c>
      <c r="X26" s="135" t="str">
        <f>CONCATENATE($F$10,$G$10,".",$H$10,".","0",RIGHT($X$14,1),".",RIGHT(AG26,1),$A$24,"-ij")</f>
        <v>L411.15.07.D4-ij</v>
      </c>
      <c r="Y26" s="136"/>
      <c r="Z26" s="137"/>
      <c r="AA26" s="114">
        <v>4</v>
      </c>
      <c r="AB26" s="93" t="s">
        <v>31</v>
      </c>
      <c r="AC26" s="73">
        <v>28</v>
      </c>
      <c r="AD26" s="74">
        <v>0</v>
      </c>
      <c r="AE26" s="74">
        <v>28</v>
      </c>
      <c r="AF26" s="75">
        <v>0</v>
      </c>
      <c r="AG26" s="93" t="s">
        <v>34</v>
      </c>
      <c r="AH26" s="115">
        <v>25</v>
      </c>
      <c r="AI26" s="135" t="str">
        <f>CONCATENATE($F$10,$G$10,".",$H$10,".","0",RIGHT($AI$14,1),".",RIGHT(AR26,1),$A$24,"-ij")</f>
        <v>L411.15.08.D4-ij</v>
      </c>
      <c r="AJ26" s="136"/>
      <c r="AK26" s="137"/>
      <c r="AL26" s="114">
        <v>3</v>
      </c>
      <c r="AM26" s="93" t="s">
        <v>31</v>
      </c>
      <c r="AN26" s="73">
        <v>21</v>
      </c>
      <c r="AO26" s="74">
        <v>0</v>
      </c>
      <c r="AP26" s="74">
        <v>14</v>
      </c>
      <c r="AQ26" s="75">
        <v>0</v>
      </c>
      <c r="AR26" s="93" t="s">
        <v>34</v>
      </c>
      <c r="AS26" s="115">
        <v>20</v>
      </c>
    </row>
    <row r="27" spans="1:45" s="71" customFormat="1" ht="19.5" customHeight="1" thickTop="1">
      <c r="A27" s="122" t="s">
        <v>52</v>
      </c>
      <c r="B27" s="207" t="s">
        <v>53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9"/>
      <c r="M27" s="177" t="s">
        <v>54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8"/>
      <c r="X27" s="177" t="s">
        <v>55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177" t="s">
        <v>56</v>
      </c>
      <c r="AJ27" s="177"/>
      <c r="AK27" s="177"/>
      <c r="AL27" s="177"/>
      <c r="AM27" s="177"/>
      <c r="AN27" s="177"/>
      <c r="AO27" s="177"/>
      <c r="AP27" s="177"/>
      <c r="AQ27" s="177"/>
      <c r="AR27" s="177"/>
      <c r="AS27" s="178"/>
    </row>
    <row r="28" spans="1:45" s="71" customFormat="1" ht="19.5" customHeight="1">
      <c r="A28" s="123"/>
      <c r="B28" s="210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80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80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/>
    </row>
    <row r="29" spans="1:45" s="71" customFormat="1" ht="19.5" customHeight="1" thickBot="1">
      <c r="A29" s="124"/>
      <c r="B29" s="135" t="str">
        <f>CONCATENATE($F$10,$G$10,".",$H$10,".","0",RIGHT($B$14,1),".",RIGHT(K29,1),$A27)</f>
        <v>L411.15.05.D5</v>
      </c>
      <c r="C29" s="136"/>
      <c r="D29" s="137"/>
      <c r="E29" s="114">
        <v>5</v>
      </c>
      <c r="F29" s="93" t="s">
        <v>33</v>
      </c>
      <c r="G29" s="73">
        <v>28</v>
      </c>
      <c r="H29" s="74">
        <v>0</v>
      </c>
      <c r="I29" s="74">
        <v>14</v>
      </c>
      <c r="J29" s="75">
        <v>14</v>
      </c>
      <c r="K29" s="93" t="s">
        <v>32</v>
      </c>
      <c r="L29" s="115">
        <v>34</v>
      </c>
      <c r="M29" s="135" t="str">
        <f>CONCATENATE($F$10,$G$10,".",$H$10,".","0",RIGHT($M$14,1),".",RIGHT(V29,1),$A$27,"-ij")</f>
        <v>L411.15.06.D5-ij</v>
      </c>
      <c r="N29" s="136"/>
      <c r="O29" s="137"/>
      <c r="P29" s="114">
        <v>4</v>
      </c>
      <c r="Q29" s="93" t="s">
        <v>31</v>
      </c>
      <c r="R29" s="73">
        <v>28</v>
      </c>
      <c r="S29" s="74">
        <v>0</v>
      </c>
      <c r="T29" s="74">
        <v>28</v>
      </c>
      <c r="U29" s="75">
        <v>0</v>
      </c>
      <c r="V29" s="93" t="s">
        <v>34</v>
      </c>
      <c r="W29" s="115">
        <v>25</v>
      </c>
      <c r="X29" s="135" t="str">
        <f>CONCATENATE($F$10,$G$10,".",$H$10,".","0",RIGHT($X$14,1),".",RIGHT(AG29,1),$A$27,"-ij")</f>
        <v>L411.15.07.D5-ij</v>
      </c>
      <c r="Y29" s="136"/>
      <c r="Z29" s="137"/>
      <c r="AA29" s="114">
        <v>5</v>
      </c>
      <c r="AB29" s="93" t="s">
        <v>33</v>
      </c>
      <c r="AC29" s="73">
        <v>28</v>
      </c>
      <c r="AD29" s="74">
        <v>0</v>
      </c>
      <c r="AE29" s="74">
        <v>28</v>
      </c>
      <c r="AF29" s="75">
        <v>0</v>
      </c>
      <c r="AG29" s="93" t="s">
        <v>34</v>
      </c>
      <c r="AH29" s="115">
        <v>32</v>
      </c>
      <c r="AI29" s="135" t="str">
        <f>CONCATENATE($F$10,$G$10,".",$H$10,".","0",RIGHT($AI$14,1),".",RIGHT(AR29,1),$A$27,"-ij")</f>
        <v>L411.15.08.D5-ij</v>
      </c>
      <c r="AJ29" s="136"/>
      <c r="AK29" s="137"/>
      <c r="AL29" s="114">
        <v>5</v>
      </c>
      <c r="AM29" s="93" t="s">
        <v>31</v>
      </c>
      <c r="AN29" s="73">
        <v>35</v>
      </c>
      <c r="AO29" s="74">
        <v>0</v>
      </c>
      <c r="AP29" s="74">
        <v>21</v>
      </c>
      <c r="AQ29" s="75">
        <v>14</v>
      </c>
      <c r="AR29" s="93" t="s">
        <v>32</v>
      </c>
      <c r="AS29" s="115">
        <v>31</v>
      </c>
    </row>
    <row r="30" spans="1:45" s="71" customFormat="1" ht="19.5" customHeight="1" thickTop="1">
      <c r="A30" s="122" t="s">
        <v>57</v>
      </c>
      <c r="B30" s="181" t="s">
        <v>58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77" t="s">
        <v>59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8"/>
      <c r="X30" s="177" t="s">
        <v>60</v>
      </c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177" t="s">
        <v>61</v>
      </c>
      <c r="AJ30" s="177"/>
      <c r="AK30" s="177"/>
      <c r="AL30" s="177"/>
      <c r="AM30" s="177"/>
      <c r="AN30" s="177"/>
      <c r="AO30" s="177"/>
      <c r="AP30" s="177"/>
      <c r="AQ30" s="177"/>
      <c r="AR30" s="177"/>
      <c r="AS30" s="178"/>
    </row>
    <row r="31" spans="1:45" s="71" customFormat="1" ht="19.5" customHeight="1">
      <c r="A31" s="123"/>
      <c r="B31" s="182"/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80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0"/>
    </row>
    <row r="32" spans="1:45" s="71" customFormat="1" ht="19.5" customHeight="1" thickBot="1">
      <c r="A32" s="124"/>
      <c r="B32" s="135" t="str">
        <f>CONCATENATE($F$10,$G$10,".",$H$10,".","0",RIGHT($B$14,1),".",RIGHT(K32,1),$A30)</f>
        <v>L411.15.05.D6</v>
      </c>
      <c r="C32" s="136"/>
      <c r="D32" s="137"/>
      <c r="E32" s="114">
        <v>5</v>
      </c>
      <c r="F32" s="93" t="s">
        <v>33</v>
      </c>
      <c r="G32" s="73">
        <v>28</v>
      </c>
      <c r="H32" s="74">
        <v>0</v>
      </c>
      <c r="I32" s="74">
        <v>28</v>
      </c>
      <c r="J32" s="75">
        <v>0</v>
      </c>
      <c r="K32" s="93" t="s">
        <v>32</v>
      </c>
      <c r="L32" s="115">
        <v>34</v>
      </c>
      <c r="M32" s="135" t="str">
        <f>CONCATENATE($F$10,$G$10,".",$H$10,".","0",RIGHT($M$14,1),".",RIGHT(V32,1),$A$30,"-ij")</f>
        <v>L411.15.06.D6-ij</v>
      </c>
      <c r="N32" s="136"/>
      <c r="O32" s="137"/>
      <c r="P32" s="114">
        <v>5</v>
      </c>
      <c r="Q32" s="93" t="s">
        <v>31</v>
      </c>
      <c r="R32" s="73">
        <v>28</v>
      </c>
      <c r="S32" s="74">
        <v>0</v>
      </c>
      <c r="T32" s="74">
        <v>28</v>
      </c>
      <c r="U32" s="75">
        <v>0</v>
      </c>
      <c r="V32" s="93" t="s">
        <v>34</v>
      </c>
      <c r="W32" s="115">
        <v>35</v>
      </c>
      <c r="X32" s="135" t="str">
        <f>CONCATENATE($F$10,$G$10,".",$H$10,".","0",RIGHT($X$14,1),".",RIGHT(AG32,1),$A$30,"-ij")</f>
        <v>L411.15.07.D6-ij</v>
      </c>
      <c r="Y32" s="136"/>
      <c r="Z32" s="137"/>
      <c r="AA32" s="114">
        <v>4</v>
      </c>
      <c r="AB32" s="93" t="s">
        <v>33</v>
      </c>
      <c r="AC32" s="73">
        <v>28</v>
      </c>
      <c r="AD32" s="74">
        <v>0</v>
      </c>
      <c r="AE32" s="74">
        <v>28</v>
      </c>
      <c r="AF32" s="75">
        <v>0</v>
      </c>
      <c r="AG32" s="93" t="s">
        <v>34</v>
      </c>
      <c r="AH32" s="115">
        <v>30</v>
      </c>
      <c r="AI32" s="135" t="str">
        <f>CONCATENATE($F$10,$G$10,".",$H$10,".","0",RIGHT($AI$14,1),".",RIGHT(AR32,1),$A30)</f>
        <v>L411.15.08.D6</v>
      </c>
      <c r="AJ32" s="136"/>
      <c r="AK32" s="137"/>
      <c r="AL32" s="114">
        <v>5</v>
      </c>
      <c r="AM32" s="93" t="s">
        <v>33</v>
      </c>
      <c r="AN32" s="73"/>
      <c r="AO32" s="74"/>
      <c r="AP32" s="74"/>
      <c r="AQ32" s="97">
        <v>182</v>
      </c>
      <c r="AR32" s="93" t="s">
        <v>34</v>
      </c>
      <c r="AS32" s="115">
        <v>80</v>
      </c>
    </row>
    <row r="33" spans="1:45" s="71" customFormat="1" ht="19.5" customHeight="1" thickTop="1">
      <c r="A33" s="122" t="s">
        <v>62</v>
      </c>
      <c r="B33" s="181" t="s">
        <v>63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7" t="s">
        <v>64</v>
      </c>
      <c r="N33" s="177"/>
      <c r="O33" s="177"/>
      <c r="P33" s="177"/>
      <c r="Q33" s="177"/>
      <c r="R33" s="177"/>
      <c r="S33" s="177"/>
      <c r="T33" s="177"/>
      <c r="U33" s="177"/>
      <c r="V33" s="177"/>
      <c r="W33" s="178"/>
      <c r="X33" s="181" t="s">
        <v>65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177" t="s">
        <v>66</v>
      </c>
      <c r="AJ33" s="177"/>
      <c r="AK33" s="177"/>
      <c r="AL33" s="177"/>
      <c r="AM33" s="177"/>
      <c r="AN33" s="177"/>
      <c r="AO33" s="177"/>
      <c r="AP33" s="177"/>
      <c r="AQ33" s="177"/>
      <c r="AR33" s="177"/>
      <c r="AS33" s="178"/>
    </row>
    <row r="34" spans="1:45" s="71" customFormat="1" ht="19.5" customHeight="1">
      <c r="A34" s="123"/>
      <c r="B34" s="182"/>
      <c r="C34" s="179"/>
      <c r="D34" s="179"/>
      <c r="E34" s="179"/>
      <c r="F34" s="179"/>
      <c r="G34" s="179"/>
      <c r="H34" s="179"/>
      <c r="I34" s="179"/>
      <c r="J34" s="179"/>
      <c r="K34" s="179"/>
      <c r="L34" s="180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0"/>
      <c r="X34" s="182"/>
      <c r="Y34" s="179"/>
      <c r="Z34" s="179"/>
      <c r="AA34" s="179"/>
      <c r="AB34" s="179"/>
      <c r="AC34" s="179"/>
      <c r="AD34" s="179"/>
      <c r="AE34" s="179"/>
      <c r="AF34" s="179"/>
      <c r="AG34" s="179"/>
      <c r="AH34" s="180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80"/>
    </row>
    <row r="35" spans="1:45" s="71" customFormat="1" ht="19.5" customHeight="1" thickBot="1">
      <c r="A35" s="124"/>
      <c r="B35" s="135" t="str">
        <f>CONCATENATE($F$10,$G$10,".",$H$10,".","0",RIGHT($B$14,1),".",RIGHT(K35,1),$A33)</f>
        <v>L411.15.05.D7</v>
      </c>
      <c r="C35" s="136"/>
      <c r="D35" s="137"/>
      <c r="E35" s="114">
        <v>4</v>
      </c>
      <c r="F35" s="93" t="s">
        <v>31</v>
      </c>
      <c r="G35" s="73">
        <v>28</v>
      </c>
      <c r="H35" s="74">
        <v>0</v>
      </c>
      <c r="I35" s="74">
        <v>28</v>
      </c>
      <c r="J35" s="75">
        <v>0</v>
      </c>
      <c r="K35" s="93" t="s">
        <v>34</v>
      </c>
      <c r="L35" s="115">
        <v>24</v>
      </c>
      <c r="M35" s="135" t="str">
        <f>CONCATENATE($F$10,$G$10,".",$H$10,".","0",RIGHT($M$14,1),".",RIGHT(V35,1),$A$33,"-ij")</f>
        <v>L411.15.06.D7-ij</v>
      </c>
      <c r="N35" s="136"/>
      <c r="O35" s="137"/>
      <c r="P35" s="114">
        <v>4</v>
      </c>
      <c r="Q35" s="93" t="s">
        <v>31</v>
      </c>
      <c r="R35" s="73">
        <v>28</v>
      </c>
      <c r="S35" s="74">
        <v>0</v>
      </c>
      <c r="T35" s="74">
        <v>28</v>
      </c>
      <c r="U35" s="75">
        <v>0</v>
      </c>
      <c r="V35" s="93" t="s">
        <v>34</v>
      </c>
      <c r="W35" s="115">
        <v>25</v>
      </c>
      <c r="X35" s="135" t="str">
        <f>CONCATENATE($F$10,$G$10,".",$H$10,".","0",RIGHT($X$14,1),".",RIGHT(AG35,1),$A33)</f>
        <v>L411.15.07.D7</v>
      </c>
      <c r="Y35" s="136"/>
      <c r="Z35" s="137"/>
      <c r="AA35" s="114">
        <v>2</v>
      </c>
      <c r="AB35" s="93" t="s">
        <v>33</v>
      </c>
      <c r="AC35" s="73">
        <v>14</v>
      </c>
      <c r="AD35" s="74">
        <v>14</v>
      </c>
      <c r="AE35" s="74">
        <v>0</v>
      </c>
      <c r="AF35" s="75">
        <v>0</v>
      </c>
      <c r="AG35" s="93" t="s">
        <v>32</v>
      </c>
      <c r="AH35" s="115">
        <v>10</v>
      </c>
      <c r="AI35" s="135" t="str">
        <f>CONCATENATE($F$10,$G$10,".",$H$10,".","0",RIGHT($AI$14,1),".",RIGHT(AR35,1),$A33)</f>
        <v>L411.15.08.D7</v>
      </c>
      <c r="AJ35" s="136"/>
      <c r="AK35" s="137"/>
      <c r="AL35" s="114">
        <v>10</v>
      </c>
      <c r="AM35" s="93" t="s">
        <v>31</v>
      </c>
      <c r="AN35" s="73"/>
      <c r="AO35" s="74"/>
      <c r="AP35" s="74"/>
      <c r="AQ35" s="75"/>
      <c r="AR35" s="93" t="s">
        <v>34</v>
      </c>
      <c r="AS35" s="115">
        <v>20</v>
      </c>
    </row>
    <row r="36" spans="1:45" s="71" customFormat="1" ht="19.5" customHeight="1" thickTop="1">
      <c r="A36" s="122" t="s">
        <v>67</v>
      </c>
      <c r="B36" s="181" t="s">
        <v>68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81" t="s">
        <v>68</v>
      </c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138"/>
      <c r="Y36" s="131"/>
      <c r="Z36" s="131"/>
      <c r="AA36" s="126"/>
      <c r="AB36" s="126"/>
      <c r="AC36" s="126"/>
      <c r="AD36" s="126"/>
      <c r="AE36" s="126"/>
      <c r="AF36" s="126"/>
      <c r="AG36" s="126"/>
      <c r="AH36" s="127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2"/>
    </row>
    <row r="37" spans="1:45" s="71" customFormat="1" ht="19.5" customHeight="1">
      <c r="A37" s="123"/>
      <c r="B37" s="182"/>
      <c r="C37" s="179"/>
      <c r="D37" s="179"/>
      <c r="E37" s="179"/>
      <c r="F37" s="179"/>
      <c r="G37" s="179"/>
      <c r="H37" s="179"/>
      <c r="I37" s="179"/>
      <c r="J37" s="179"/>
      <c r="K37" s="179"/>
      <c r="L37" s="180"/>
      <c r="M37" s="182"/>
      <c r="N37" s="179"/>
      <c r="O37" s="179"/>
      <c r="P37" s="179"/>
      <c r="Q37" s="179"/>
      <c r="R37" s="179"/>
      <c r="S37" s="179"/>
      <c r="T37" s="179"/>
      <c r="U37" s="179"/>
      <c r="V37" s="179"/>
      <c r="W37" s="180"/>
      <c r="X37" s="128"/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4"/>
    </row>
    <row r="38" spans="1:45" s="71" customFormat="1" ht="19.5" customHeight="1" thickBot="1">
      <c r="A38" s="124"/>
      <c r="B38" s="135" t="str">
        <f>CONCATENATE($F$10,$G$10,".",$H$10,".","0",RIGHT($B$14,1),".",RIGHT(K38,1),$A36)</f>
        <v>L411.15.05.D8</v>
      </c>
      <c r="C38" s="136"/>
      <c r="D38" s="137"/>
      <c r="E38" s="114">
        <v>3</v>
      </c>
      <c r="F38" s="93" t="s">
        <v>69</v>
      </c>
      <c r="G38" s="73"/>
      <c r="H38" s="74"/>
      <c r="I38" s="74"/>
      <c r="J38" s="75"/>
      <c r="K38" s="93" t="s">
        <v>34</v>
      </c>
      <c r="L38" s="115">
        <v>10</v>
      </c>
      <c r="M38" s="135" t="str">
        <f>CONCATENATE($F$10,$G$10,".",$H$10,".","0",RIGHT($M$14,1),".",RIGHT(V38,1),$A36)</f>
        <v>L411.15.06.D8</v>
      </c>
      <c r="N38" s="136"/>
      <c r="O38" s="137"/>
      <c r="P38" s="114">
        <v>3</v>
      </c>
      <c r="Q38" s="93" t="s">
        <v>69</v>
      </c>
      <c r="R38" s="73"/>
      <c r="S38" s="74"/>
      <c r="T38" s="74"/>
      <c r="U38" s="75"/>
      <c r="V38" s="93" t="s">
        <v>34</v>
      </c>
      <c r="W38" s="115">
        <v>10</v>
      </c>
      <c r="X38" s="135"/>
      <c r="Y38" s="136"/>
      <c r="Z38" s="137"/>
      <c r="AA38" s="114"/>
      <c r="AB38" s="93"/>
      <c r="AC38" s="73"/>
      <c r="AD38" s="74"/>
      <c r="AE38" s="74"/>
      <c r="AF38" s="75"/>
      <c r="AG38" s="93"/>
      <c r="AH38" s="115"/>
      <c r="AI38" s="135"/>
      <c r="AJ38" s="136"/>
      <c r="AK38" s="137"/>
      <c r="AL38" s="114"/>
      <c r="AM38" s="93"/>
      <c r="AN38" s="73"/>
      <c r="AO38" s="74"/>
      <c r="AP38" s="74"/>
      <c r="AQ38" s="75"/>
      <c r="AR38" s="93"/>
      <c r="AS38" s="115"/>
    </row>
    <row r="39" spans="1:45" s="71" customFormat="1" ht="19.5" customHeight="1" thickTop="1">
      <c r="A39" s="122" t="s">
        <v>70</v>
      </c>
      <c r="B39" s="173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174"/>
      <c r="N39" s="126"/>
      <c r="O39" s="126"/>
      <c r="P39" s="131"/>
      <c r="Q39" s="131"/>
      <c r="R39" s="131"/>
      <c r="S39" s="131"/>
      <c r="T39" s="131"/>
      <c r="U39" s="131"/>
      <c r="V39" s="131"/>
      <c r="W39" s="132"/>
      <c r="X39" s="125"/>
      <c r="Y39" s="126"/>
      <c r="Z39" s="126"/>
      <c r="AA39" s="126"/>
      <c r="AB39" s="126"/>
      <c r="AC39" s="126"/>
      <c r="AD39" s="126"/>
      <c r="AE39" s="126"/>
      <c r="AF39" s="126"/>
      <c r="AG39" s="126"/>
      <c r="AH39" s="127"/>
      <c r="AI39" s="126"/>
      <c r="AJ39" s="126"/>
      <c r="AK39" s="126"/>
      <c r="AL39" s="131"/>
      <c r="AM39" s="131"/>
      <c r="AN39" s="131"/>
      <c r="AO39" s="131"/>
      <c r="AP39" s="131"/>
      <c r="AQ39" s="131"/>
      <c r="AR39" s="131"/>
      <c r="AS39" s="132"/>
    </row>
    <row r="40" spans="1:45" s="71" customFormat="1" ht="19.5" customHeight="1">
      <c r="A40" s="123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4"/>
      <c r="X40" s="128"/>
      <c r="Y40" s="129"/>
      <c r="Z40" s="129"/>
      <c r="AA40" s="129"/>
      <c r="AB40" s="129"/>
      <c r="AC40" s="129"/>
      <c r="AD40" s="129"/>
      <c r="AE40" s="129"/>
      <c r="AF40" s="129"/>
      <c r="AG40" s="129"/>
      <c r="AH40" s="130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4"/>
    </row>
    <row r="41" spans="1:45" s="71" customFormat="1" ht="19.5" customHeight="1" thickBot="1">
      <c r="A41" s="124"/>
      <c r="B41" s="135"/>
      <c r="C41" s="136"/>
      <c r="D41" s="137"/>
      <c r="E41" s="114"/>
      <c r="F41" s="93"/>
      <c r="G41" s="73"/>
      <c r="H41" s="74"/>
      <c r="I41" s="74"/>
      <c r="J41" s="75"/>
      <c r="K41" s="93"/>
      <c r="L41" s="115"/>
      <c r="M41" s="135"/>
      <c r="N41" s="136"/>
      <c r="O41" s="137"/>
      <c r="P41" s="114"/>
      <c r="Q41" s="93"/>
      <c r="R41" s="73"/>
      <c r="S41" s="74"/>
      <c r="T41" s="74"/>
      <c r="U41" s="75"/>
      <c r="V41" s="93"/>
      <c r="W41" s="115"/>
      <c r="X41" s="135"/>
      <c r="Y41" s="136"/>
      <c r="Z41" s="137"/>
      <c r="AA41" s="114"/>
      <c r="AB41" s="93"/>
      <c r="AC41" s="73"/>
      <c r="AD41" s="74"/>
      <c r="AE41" s="74"/>
      <c r="AF41" s="75"/>
      <c r="AG41" s="93"/>
      <c r="AH41" s="115"/>
      <c r="AI41" s="135"/>
      <c r="AJ41" s="136"/>
      <c r="AK41" s="137"/>
      <c r="AL41" s="114"/>
      <c r="AM41" s="93"/>
      <c r="AN41" s="73"/>
      <c r="AO41" s="74"/>
      <c r="AP41" s="74"/>
      <c r="AQ41" s="75"/>
      <c r="AR41" s="93"/>
      <c r="AS41" s="115"/>
    </row>
    <row r="42" spans="1:45" s="71" customFormat="1" ht="19.5" customHeight="1" thickTop="1">
      <c r="A42" s="175" t="s">
        <v>71</v>
      </c>
      <c r="B42" s="156" t="s">
        <v>72</v>
      </c>
      <c r="C42" s="157"/>
      <c r="D42" s="76"/>
      <c r="E42" s="158">
        <f>SUM(G17:J17,G20:J20,G23:J23,G26:J26,G29:J29,G32:J32,G35:J35,G38:J38,)</f>
        <v>364</v>
      </c>
      <c r="F42" s="159"/>
      <c r="G42" s="164" t="s">
        <v>73</v>
      </c>
      <c r="H42" s="165"/>
      <c r="I42" s="165"/>
      <c r="J42" s="166"/>
      <c r="K42" s="167">
        <f>SUM(L17,L20,L23,L26,L29,L32,L35,L38,L41)</f>
        <v>196</v>
      </c>
      <c r="L42" s="159"/>
      <c r="M42" s="156" t="s">
        <v>72</v>
      </c>
      <c r="N42" s="157"/>
      <c r="O42" s="76"/>
      <c r="P42" s="158">
        <f>SUM(R17:U17,R20:U20,R23:U23,R26:U26,R29:U29,R32:U32,R35:U35,R38:U38,R41:U41)</f>
        <v>364</v>
      </c>
      <c r="Q42" s="159"/>
      <c r="R42" s="164" t="s">
        <v>73</v>
      </c>
      <c r="S42" s="165"/>
      <c r="T42" s="165"/>
      <c r="U42" s="166"/>
      <c r="V42" s="167">
        <f>SUM(W17,W20,W23,W26,W29,W32,W35,W38,W41)</f>
        <v>196</v>
      </c>
      <c r="W42" s="159"/>
      <c r="X42" s="156" t="s">
        <v>72</v>
      </c>
      <c r="Y42" s="157"/>
      <c r="Z42" s="76"/>
      <c r="AA42" s="158">
        <f>SUM(AC17:AF17,AC20:AF20,AC23:AF23,AC26:AF26,AC29:AF29,AC32:AF32,AC35:AF35,AC38:AF38,AC41:AF41)</f>
        <v>364</v>
      </c>
      <c r="AB42" s="159"/>
      <c r="AC42" s="164" t="s">
        <v>73</v>
      </c>
      <c r="AD42" s="165"/>
      <c r="AE42" s="165"/>
      <c r="AF42" s="166"/>
      <c r="AG42" s="167">
        <f>SUM(AH17,AH20,AH23,AH26,AH29,AH32,AH35,AH38,AH41)</f>
        <v>196</v>
      </c>
      <c r="AH42" s="159"/>
      <c r="AI42" s="156" t="s">
        <v>72</v>
      </c>
      <c r="AJ42" s="157"/>
      <c r="AK42" s="76"/>
      <c r="AL42" s="158">
        <f>SUM(AN17:AQ17,AN20:AQ20,AN23:AQ23,AN26:AQ26,AN29:AQ29,AN32:AQ32,AN35:AQ35,AN38:AQ38,AN41:AQ41)</f>
        <v>364</v>
      </c>
      <c r="AM42" s="159"/>
      <c r="AN42" s="164" t="s">
        <v>73</v>
      </c>
      <c r="AO42" s="165"/>
      <c r="AP42" s="165"/>
      <c r="AQ42" s="166"/>
      <c r="AR42" s="167">
        <f>SUM(AS17,AS20,AS23,AS26,AS29,AS32,AS35,AS38,AS41)</f>
        <v>196</v>
      </c>
      <c r="AS42" s="159"/>
    </row>
    <row r="43" spans="1:45" s="71" customFormat="1" ht="37.5" customHeight="1" thickBot="1">
      <c r="A43" s="176"/>
      <c r="B43" s="162" t="s">
        <v>74</v>
      </c>
      <c r="C43" s="163"/>
      <c r="D43" s="77"/>
      <c r="E43" s="168">
        <f>SUM(E17,E20,E23,E26,E29,E32,E35,E38,)</f>
        <v>30</v>
      </c>
      <c r="F43" s="169"/>
      <c r="G43" s="162" t="s">
        <v>75</v>
      </c>
      <c r="H43" s="163"/>
      <c r="I43" s="163"/>
      <c r="J43" s="170"/>
      <c r="K43" s="171" t="s">
        <v>76</v>
      </c>
      <c r="L43" s="172"/>
      <c r="M43" s="162" t="s">
        <v>74</v>
      </c>
      <c r="N43" s="163"/>
      <c r="O43" s="77"/>
      <c r="P43" s="168">
        <f>SUM(P17,P20,P23,P26,P29,P32,P35,P38,P41)</f>
        <v>30</v>
      </c>
      <c r="Q43" s="169"/>
      <c r="R43" s="162" t="s">
        <v>75</v>
      </c>
      <c r="S43" s="163"/>
      <c r="T43" s="163"/>
      <c r="U43" s="170"/>
      <c r="V43" s="162" t="s">
        <v>77</v>
      </c>
      <c r="W43" s="170"/>
      <c r="X43" s="162" t="s">
        <v>74</v>
      </c>
      <c r="Y43" s="163"/>
      <c r="Z43" s="77"/>
      <c r="AA43" s="168">
        <f>SUM(AA17,AA20,AA23,AA26,AA29,AA32,AA35,AA38,AA41)</f>
        <v>30</v>
      </c>
      <c r="AB43" s="169"/>
      <c r="AC43" s="162" t="s">
        <v>75</v>
      </c>
      <c r="AD43" s="163"/>
      <c r="AE43" s="163"/>
      <c r="AF43" s="170"/>
      <c r="AG43" s="162" t="s">
        <v>78</v>
      </c>
      <c r="AH43" s="170"/>
      <c r="AI43" s="162" t="s">
        <v>74</v>
      </c>
      <c r="AJ43" s="163"/>
      <c r="AK43" s="77"/>
      <c r="AL43" s="168">
        <f>SUM(AL17,AL20,AL23,AL26,AL29,AL32,AL35,AL38,AL41)</f>
        <v>30</v>
      </c>
      <c r="AM43" s="169"/>
      <c r="AN43" s="162" t="s">
        <v>75</v>
      </c>
      <c r="AO43" s="163"/>
      <c r="AP43" s="163"/>
      <c r="AQ43" s="170"/>
      <c r="AR43" s="162" t="s">
        <v>79</v>
      </c>
      <c r="AS43" s="170"/>
    </row>
    <row r="44" spans="1:45" s="71" customFormat="1" ht="19.5" customHeight="1" thickTop="1">
      <c r="A44" s="175" t="s">
        <v>80</v>
      </c>
      <c r="B44" s="156" t="s">
        <v>72</v>
      </c>
      <c r="C44" s="157"/>
      <c r="D44" s="78"/>
      <c r="E44" s="158">
        <f>SUM(G45:J45)</f>
        <v>26</v>
      </c>
      <c r="F44" s="159"/>
      <c r="G44" s="79"/>
      <c r="H44" s="80"/>
      <c r="I44" s="80"/>
      <c r="J44" s="80"/>
      <c r="K44" s="80"/>
      <c r="L44" s="81"/>
      <c r="M44" s="156" t="s">
        <v>72</v>
      </c>
      <c r="N44" s="157"/>
      <c r="O44" s="78"/>
      <c r="P44" s="160">
        <f>SUM(R45:U45)</f>
        <v>26</v>
      </c>
      <c r="Q44" s="161"/>
      <c r="R44" s="79"/>
      <c r="S44" s="80"/>
      <c r="T44" s="80"/>
      <c r="U44" s="80"/>
      <c r="V44" s="80"/>
      <c r="W44" s="81"/>
      <c r="X44" s="156" t="s">
        <v>72</v>
      </c>
      <c r="Y44" s="157"/>
      <c r="Z44" s="78"/>
      <c r="AA44" s="158">
        <f>SUM(AC45:AF45)</f>
        <v>26</v>
      </c>
      <c r="AB44" s="159"/>
      <c r="AC44" s="79"/>
      <c r="AD44" s="80"/>
      <c r="AE44" s="80"/>
      <c r="AF44" s="80"/>
      <c r="AG44" s="80"/>
      <c r="AH44" s="81"/>
      <c r="AI44" s="156" t="s">
        <v>72</v>
      </c>
      <c r="AJ44" s="157"/>
      <c r="AK44" s="78"/>
      <c r="AL44" s="160">
        <f>SUM(AN45:AQ45)</f>
        <v>26</v>
      </c>
      <c r="AM44" s="161"/>
      <c r="AN44" s="79"/>
      <c r="AO44" s="80"/>
      <c r="AP44" s="80"/>
      <c r="AQ44" s="80"/>
      <c r="AR44" s="80"/>
      <c r="AS44" s="81"/>
    </row>
    <row r="45" spans="1:45" s="71" customFormat="1" ht="35.25" customHeight="1" thickBot="1">
      <c r="A45" s="176"/>
      <c r="B45" s="162" t="s">
        <v>81</v>
      </c>
      <c r="C45" s="163"/>
      <c r="D45" s="82"/>
      <c r="E45" s="82"/>
      <c r="F45" s="83"/>
      <c r="G45" s="89">
        <f>(G17+G20+G23+G26+G29+G32+G35+G38)/14</f>
        <v>14</v>
      </c>
      <c r="H45" s="90">
        <f>(H17+H20+H23+H26+H29+H32+H35+H38+H41)/14</f>
        <v>0</v>
      </c>
      <c r="I45" s="90">
        <f>(I17+I20+I23+I26+I29+I32+I35+I38)/14</f>
        <v>11</v>
      </c>
      <c r="J45" s="90">
        <f>(J17+J20+J23+J26+J29+J32+J35+J38+J41)/14</f>
        <v>1</v>
      </c>
      <c r="K45" s="85" t="s">
        <v>82</v>
      </c>
      <c r="L45" s="86"/>
      <c r="M45" s="162" t="s">
        <v>81</v>
      </c>
      <c r="N45" s="163"/>
      <c r="O45" s="82"/>
      <c r="P45" s="82"/>
      <c r="Q45" s="83"/>
      <c r="R45" s="89">
        <f>(R17+R20+R23+R26+R29+R32+R35+R38+R41)/14</f>
        <v>13</v>
      </c>
      <c r="S45" s="90">
        <f>(S17+S20+S23+S26+S29+S32+S35+S38+S41)/14</f>
        <v>0</v>
      </c>
      <c r="T45" s="90">
        <f>(T17+T20+T23+T26+T29+T32+T35+T38+T41)/14</f>
        <v>11</v>
      </c>
      <c r="U45" s="90">
        <f>(U17+U20+U23+U26+U29+U32+U35+U38+U41)/14</f>
        <v>2</v>
      </c>
      <c r="V45" s="85" t="s">
        <v>82</v>
      </c>
      <c r="W45" s="86"/>
      <c r="X45" s="162" t="s">
        <v>81</v>
      </c>
      <c r="Y45" s="163"/>
      <c r="Z45" s="82"/>
      <c r="AA45" s="82"/>
      <c r="AB45" s="83"/>
      <c r="AC45" s="89">
        <f>(AC17+AC20+AC23+AC26+AC29+AC32+AC35+AC38+AC41)/14</f>
        <v>13</v>
      </c>
      <c r="AD45" s="90">
        <f>(AD17+AD20+AD23+AD26+AD29+AD32+AD35+AD38+AD41)/14</f>
        <v>1</v>
      </c>
      <c r="AE45" s="90">
        <f>(AE17+AE20+AE23+AE26+AE29+AE32+AE35+AE38+AE41)/14</f>
        <v>11</v>
      </c>
      <c r="AF45" s="90">
        <f>(AF17+AF20+AF23+AF26+AF29+AF32+AF35+AF38+AF41)/14</f>
        <v>1</v>
      </c>
      <c r="AG45" s="85" t="s">
        <v>82</v>
      </c>
      <c r="AH45" s="86"/>
      <c r="AI45" s="162" t="s">
        <v>81</v>
      </c>
      <c r="AJ45" s="163"/>
      <c r="AK45" s="82"/>
      <c r="AL45" s="82"/>
      <c r="AM45" s="83"/>
      <c r="AN45" s="98">
        <f>(AN17+AN20+AN23+AN26+AN29+AN32+AN35+AN38+AN41)/14</f>
        <v>6.5</v>
      </c>
      <c r="AO45" s="99">
        <f>(AO17+AO20+AO23+AO26+AO29+AO32+AO35+AO38+AO41)/14</f>
        <v>2</v>
      </c>
      <c r="AP45" s="99">
        <f>(AP17+AP20+AP23+AP26+AP29+AP32+AP35+AP38+AP41)/14</f>
        <v>3.5</v>
      </c>
      <c r="AQ45" s="99">
        <f>(AQ17+AQ20+AQ23+AQ26+AQ29+AQ32+AQ35+AQ38+AQ41)/14</f>
        <v>14</v>
      </c>
      <c r="AR45" s="85" t="s">
        <v>82</v>
      </c>
      <c r="AS45" s="86"/>
    </row>
    <row r="46" spans="1:44" s="107" customFormat="1" ht="15.75" thickTop="1">
      <c r="A46" s="106" t="s">
        <v>83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44" s="5" customFormat="1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</row>
    <row r="48" spans="1:41" s="5" customFormat="1" ht="15.75">
      <c r="A48" s="62" t="s">
        <v>84</v>
      </c>
      <c r="AN48" s="63" t="s">
        <v>85</v>
      </c>
      <c r="AO48" s="63"/>
    </row>
    <row r="49" spans="1:38" s="5" customFormat="1" ht="15.75">
      <c r="A49" s="64" t="s">
        <v>86</v>
      </c>
      <c r="AL49" s="64" t="s">
        <v>87</v>
      </c>
    </row>
    <row r="50" spans="14:36" s="5" customFormat="1" ht="15.75">
      <c r="N50" s="6"/>
      <c r="O50" s="12"/>
      <c r="P50" s="12"/>
      <c r="Q50" s="12"/>
      <c r="R50" s="12"/>
      <c r="S50" s="12"/>
      <c r="T50" s="12"/>
      <c r="U50" s="12"/>
      <c r="V50" s="33"/>
      <c r="W50" s="37"/>
      <c r="X50" s="33"/>
      <c r="Y50" s="33"/>
      <c r="Z50" s="33"/>
      <c r="AA50" s="33"/>
      <c r="AB50" s="33"/>
      <c r="AC50" s="33"/>
      <c r="AD50" s="6"/>
      <c r="AE50" s="6"/>
      <c r="AF50" s="6"/>
      <c r="AG50" s="6"/>
      <c r="AH50" s="6"/>
      <c r="AI50" s="6"/>
      <c r="AJ50" s="6"/>
    </row>
    <row r="51" spans="1:45" s="5" customFormat="1" ht="18">
      <c r="A51" s="120" t="s">
        <v>88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</row>
    <row r="52" spans="1:45" s="5" customFormat="1" ht="18.75" thickBot="1">
      <c r="A52" s="142" t="s">
        <v>19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</row>
    <row r="53" spans="1:45" s="5" customFormat="1" ht="19.5" thickBot="1" thickTop="1">
      <c r="A53" s="71"/>
      <c r="B53" s="121" t="s">
        <v>20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 t="s">
        <v>21</v>
      </c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</row>
    <row r="54" spans="1:45" s="71" customFormat="1" ht="19.5" customHeight="1" thickBot="1" thickTop="1">
      <c r="A54" s="96"/>
      <c r="B54" s="144" t="s">
        <v>22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145" t="s">
        <v>23</v>
      </c>
      <c r="N54" s="145"/>
      <c r="O54" s="145"/>
      <c r="P54" s="145"/>
      <c r="Q54" s="145"/>
      <c r="R54" s="145"/>
      <c r="S54" s="145"/>
      <c r="T54" s="145"/>
      <c r="U54" s="145"/>
      <c r="V54" s="145"/>
      <c r="W54" s="146"/>
      <c r="X54" s="144" t="s">
        <v>24</v>
      </c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145" t="s">
        <v>25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6"/>
    </row>
    <row r="55" spans="1:45" s="71" customFormat="1" ht="19.5" customHeight="1" thickTop="1">
      <c r="A55" s="123" t="s">
        <v>89</v>
      </c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9"/>
      <c r="M55" s="131" t="s">
        <v>90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2"/>
      <c r="X55" s="147" t="s">
        <v>91</v>
      </c>
      <c r="Y55" s="148"/>
      <c r="Z55" s="148"/>
      <c r="AA55" s="148"/>
      <c r="AB55" s="148"/>
      <c r="AC55" s="148"/>
      <c r="AD55" s="148"/>
      <c r="AE55" s="148"/>
      <c r="AF55" s="148"/>
      <c r="AG55" s="148"/>
      <c r="AH55" s="149"/>
      <c r="AI55" s="131" t="s">
        <v>92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2"/>
    </row>
    <row r="56" spans="1:45" s="71" customFormat="1" ht="19.5" customHeight="1">
      <c r="A56" s="123"/>
      <c r="B56" s="143"/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4"/>
      <c r="X56" s="143"/>
      <c r="Y56" s="133"/>
      <c r="Z56" s="133"/>
      <c r="AA56" s="133"/>
      <c r="AB56" s="133"/>
      <c r="AC56" s="133"/>
      <c r="AD56" s="133"/>
      <c r="AE56" s="133"/>
      <c r="AF56" s="133"/>
      <c r="AG56" s="133"/>
      <c r="AH56" s="134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4"/>
    </row>
    <row r="57" spans="1:45" s="71" customFormat="1" ht="23.25" customHeight="1" thickBot="1">
      <c r="A57" s="124"/>
      <c r="B57" s="135"/>
      <c r="C57" s="136"/>
      <c r="D57" s="137"/>
      <c r="E57" s="114"/>
      <c r="F57" s="93"/>
      <c r="G57" s="73"/>
      <c r="H57" s="74"/>
      <c r="I57" s="74"/>
      <c r="J57" s="75"/>
      <c r="K57" s="93"/>
      <c r="L57" s="115"/>
      <c r="M57" s="135" t="str">
        <f>CONCATENATE($F$10,$G$10,".",$H$10,".","0",RIGHT($M$14,1),".",RIGHT(V57,1),$A$27,"-",A55)</f>
        <v>L411.15.06.D5-01</v>
      </c>
      <c r="N57" s="136"/>
      <c r="O57" s="137"/>
      <c r="P57" s="114">
        <v>4</v>
      </c>
      <c r="Q57" s="93" t="s">
        <v>31</v>
      </c>
      <c r="R57" s="73">
        <v>28</v>
      </c>
      <c r="S57" s="74">
        <v>0</v>
      </c>
      <c r="T57" s="74">
        <v>28</v>
      </c>
      <c r="U57" s="75">
        <v>0</v>
      </c>
      <c r="V57" s="93" t="s">
        <v>34</v>
      </c>
      <c r="W57" s="115">
        <v>25</v>
      </c>
      <c r="X57" s="135" t="str">
        <f>CONCATENATE($F$10,$G$10,".",$H$10,".","0",RIGHT($X$14,1),".",RIGHT(AG57,1),$A$15,"-",A55)</f>
        <v>L411.15.07.D1-01</v>
      </c>
      <c r="Y57" s="136"/>
      <c r="Z57" s="137"/>
      <c r="AA57" s="114">
        <v>5</v>
      </c>
      <c r="AB57" s="93" t="s">
        <v>31</v>
      </c>
      <c r="AC57" s="73">
        <v>28</v>
      </c>
      <c r="AD57" s="74">
        <v>0</v>
      </c>
      <c r="AE57" s="74">
        <v>28</v>
      </c>
      <c r="AF57" s="75">
        <v>0</v>
      </c>
      <c r="AG57" s="93" t="s">
        <v>34</v>
      </c>
      <c r="AH57" s="115">
        <v>32</v>
      </c>
      <c r="AI57" s="135" t="str">
        <f>CONCATENATE($F$10,$G$10,".",$H$10,".","0",RIGHT($AI$14,1),".",RIGHT(AR57,1),$A$21,"-",A55)</f>
        <v>L411.15.08.D3-01</v>
      </c>
      <c r="AJ57" s="136"/>
      <c r="AK57" s="137"/>
      <c r="AL57" s="114">
        <v>4</v>
      </c>
      <c r="AM57" s="93" t="s">
        <v>31</v>
      </c>
      <c r="AN57" s="73">
        <v>21</v>
      </c>
      <c r="AO57" s="74">
        <v>0</v>
      </c>
      <c r="AP57" s="74">
        <v>14</v>
      </c>
      <c r="AQ57" s="75">
        <v>0</v>
      </c>
      <c r="AR57" s="93" t="s">
        <v>34</v>
      </c>
      <c r="AS57" s="115">
        <v>25</v>
      </c>
    </row>
    <row r="58" spans="1:45" s="71" customFormat="1" ht="19.5" customHeight="1" thickTop="1">
      <c r="A58" s="122" t="s">
        <v>93</v>
      </c>
      <c r="B58" s="138"/>
      <c r="C58" s="131"/>
      <c r="D58" s="131"/>
      <c r="E58" s="131"/>
      <c r="F58" s="131"/>
      <c r="G58" s="131"/>
      <c r="H58" s="131"/>
      <c r="I58" s="131"/>
      <c r="J58" s="131"/>
      <c r="K58" s="131"/>
      <c r="L58" s="132"/>
      <c r="M58" s="131" t="s">
        <v>94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2"/>
      <c r="X58" s="138" t="s">
        <v>95</v>
      </c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  <c r="AI58" s="131" t="s">
        <v>96</v>
      </c>
      <c r="AJ58" s="131"/>
      <c r="AK58" s="131"/>
      <c r="AL58" s="131"/>
      <c r="AM58" s="131"/>
      <c r="AN58" s="131"/>
      <c r="AO58" s="131"/>
      <c r="AP58" s="131"/>
      <c r="AQ58" s="131"/>
      <c r="AR58" s="131"/>
      <c r="AS58" s="132"/>
    </row>
    <row r="59" spans="1:45" s="71" customFormat="1" ht="19.5" customHeight="1">
      <c r="A59" s="123"/>
      <c r="B59" s="143"/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4"/>
      <c r="X59" s="14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4"/>
    </row>
    <row r="60" spans="1:45" s="71" customFormat="1" ht="19.5" customHeight="1" thickBot="1">
      <c r="A60" s="124"/>
      <c r="B60" s="135"/>
      <c r="C60" s="136"/>
      <c r="D60" s="137"/>
      <c r="E60" s="114"/>
      <c r="F60" s="93"/>
      <c r="G60" s="73"/>
      <c r="H60" s="74"/>
      <c r="I60" s="74"/>
      <c r="J60" s="75"/>
      <c r="K60" s="93"/>
      <c r="L60" s="115"/>
      <c r="M60" s="135" t="str">
        <f>CONCATENATE($F$10,$G$10,".",$H$10,".","0",RIGHT($M$14,1),".",RIGHT(V60,1),$A$27,"-",A58)</f>
        <v>L411.15.06.D5-02</v>
      </c>
      <c r="N60" s="136"/>
      <c r="O60" s="137"/>
      <c r="P60" s="114">
        <v>4</v>
      </c>
      <c r="Q60" s="93" t="s">
        <v>31</v>
      </c>
      <c r="R60" s="73">
        <v>28</v>
      </c>
      <c r="S60" s="74">
        <v>0</v>
      </c>
      <c r="T60" s="74">
        <v>28</v>
      </c>
      <c r="U60" s="75">
        <v>0</v>
      </c>
      <c r="V60" s="93" t="s">
        <v>34</v>
      </c>
      <c r="W60" s="115">
        <v>25</v>
      </c>
      <c r="X60" s="135" t="str">
        <f>CONCATENATE($F$10,$G$10,".",$H$10,".","0",RIGHT($X$14,1),".",RIGHT(AG60,1),$A$18,"-",A58)</f>
        <v>L411.15.07.D2-02</v>
      </c>
      <c r="Y60" s="136"/>
      <c r="Z60" s="137"/>
      <c r="AA60" s="114">
        <v>5</v>
      </c>
      <c r="AB60" s="93" t="s">
        <v>31</v>
      </c>
      <c r="AC60" s="73">
        <v>28</v>
      </c>
      <c r="AD60" s="74">
        <v>0</v>
      </c>
      <c r="AE60" s="74">
        <v>14</v>
      </c>
      <c r="AF60" s="75">
        <v>14</v>
      </c>
      <c r="AG60" s="93" t="s">
        <v>34</v>
      </c>
      <c r="AH60" s="115">
        <v>35</v>
      </c>
      <c r="AI60" s="135" t="str">
        <f>CONCATENATE($F$10,$G$10,".",$H$10,".","0",RIGHT($AI$14,1),".",RIGHT(AR60,1),$A$24,"-",A58)</f>
        <v>L411.15.08.D4-02</v>
      </c>
      <c r="AJ60" s="136"/>
      <c r="AK60" s="137"/>
      <c r="AL60" s="114">
        <v>3</v>
      </c>
      <c r="AM60" s="93" t="s">
        <v>31</v>
      </c>
      <c r="AN60" s="73">
        <v>21</v>
      </c>
      <c r="AO60" s="74">
        <v>0</v>
      </c>
      <c r="AP60" s="74">
        <v>14</v>
      </c>
      <c r="AQ60" s="75">
        <v>0</v>
      </c>
      <c r="AR60" s="93" t="s">
        <v>34</v>
      </c>
      <c r="AS60" s="115">
        <v>20</v>
      </c>
    </row>
    <row r="61" spans="1:45" s="71" customFormat="1" ht="19.5" customHeight="1" thickTop="1">
      <c r="A61" s="122" t="s">
        <v>97</v>
      </c>
      <c r="B61" s="150" t="s">
        <v>98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2"/>
      <c r="M61" s="131" t="s">
        <v>99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2"/>
      <c r="X61" s="150" t="s">
        <v>100</v>
      </c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131" t="s">
        <v>101</v>
      </c>
      <c r="AJ61" s="131"/>
      <c r="AK61" s="131"/>
      <c r="AL61" s="131"/>
      <c r="AM61" s="131"/>
      <c r="AN61" s="131"/>
      <c r="AO61" s="131"/>
      <c r="AP61" s="131"/>
      <c r="AQ61" s="131"/>
      <c r="AR61" s="131"/>
      <c r="AS61" s="132"/>
    </row>
    <row r="62" spans="1:45" s="71" customFormat="1" ht="19.5" customHeight="1">
      <c r="A62" s="123"/>
      <c r="B62" s="153"/>
      <c r="C62" s="154"/>
      <c r="D62" s="154"/>
      <c r="E62" s="154"/>
      <c r="F62" s="154"/>
      <c r="G62" s="154"/>
      <c r="H62" s="154"/>
      <c r="I62" s="154"/>
      <c r="J62" s="154"/>
      <c r="K62" s="154"/>
      <c r="L62" s="155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4"/>
      <c r="X62" s="153"/>
      <c r="Y62" s="154"/>
      <c r="Z62" s="154"/>
      <c r="AA62" s="154"/>
      <c r="AB62" s="154"/>
      <c r="AC62" s="154"/>
      <c r="AD62" s="154"/>
      <c r="AE62" s="154"/>
      <c r="AF62" s="154"/>
      <c r="AG62" s="154"/>
      <c r="AH62" s="155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4"/>
    </row>
    <row r="63" spans="1:45" s="71" customFormat="1" ht="19.5" customHeight="1" thickBot="1">
      <c r="A63" s="124"/>
      <c r="B63" s="135"/>
      <c r="C63" s="136"/>
      <c r="D63" s="137"/>
      <c r="E63" s="114"/>
      <c r="F63" s="93"/>
      <c r="G63" s="73"/>
      <c r="H63" s="74"/>
      <c r="I63" s="74"/>
      <c r="J63" s="75"/>
      <c r="K63" s="93"/>
      <c r="L63" s="115"/>
      <c r="M63" s="135" t="str">
        <f>CONCATENATE($F$10,$G$10,".",$H$10,".","0",RIGHT($M$14,1),".",RIGHT(V63,1),$A$30,"-",A61)</f>
        <v>L411.15.06.D6-03</v>
      </c>
      <c r="N63" s="136"/>
      <c r="O63" s="137"/>
      <c r="P63" s="114">
        <v>5</v>
      </c>
      <c r="Q63" s="93" t="s">
        <v>31</v>
      </c>
      <c r="R63" s="73">
        <v>28</v>
      </c>
      <c r="S63" s="74">
        <v>0</v>
      </c>
      <c r="T63" s="74">
        <v>28</v>
      </c>
      <c r="U63" s="75">
        <v>0</v>
      </c>
      <c r="V63" s="93" t="s">
        <v>34</v>
      </c>
      <c r="W63" s="115">
        <v>35</v>
      </c>
      <c r="X63" s="135" t="str">
        <f>CONCATENATE($F$10,$G$10,".",$H$10,".","0",RIGHT($X$14,1),".",RIGHT(AG63,1),$A$21,"-",A61)</f>
        <v>L411.15.07.D3-03</v>
      </c>
      <c r="Y63" s="136"/>
      <c r="Z63" s="137"/>
      <c r="AA63" s="114">
        <v>5</v>
      </c>
      <c r="AB63" s="93" t="s">
        <v>31</v>
      </c>
      <c r="AC63" s="73">
        <v>28</v>
      </c>
      <c r="AD63" s="74">
        <v>0</v>
      </c>
      <c r="AE63" s="74">
        <v>28</v>
      </c>
      <c r="AF63" s="75">
        <v>0</v>
      </c>
      <c r="AG63" s="93" t="s">
        <v>34</v>
      </c>
      <c r="AH63" s="115">
        <v>32</v>
      </c>
      <c r="AI63" s="135" t="str">
        <f>CONCATENATE($F$10,$G$10,".",$H$10,".","0",RIGHT($AI$14,1),".",RIGHT(AR63,1),$A$21,"-",A61)</f>
        <v>L411.15.08.D3-03</v>
      </c>
      <c r="AJ63" s="136"/>
      <c r="AK63" s="137"/>
      <c r="AL63" s="114">
        <v>4</v>
      </c>
      <c r="AM63" s="93" t="s">
        <v>31</v>
      </c>
      <c r="AN63" s="73">
        <v>21</v>
      </c>
      <c r="AO63" s="74">
        <v>0</v>
      </c>
      <c r="AP63" s="74">
        <v>14</v>
      </c>
      <c r="AQ63" s="75">
        <v>0</v>
      </c>
      <c r="AR63" s="93" t="s">
        <v>34</v>
      </c>
      <c r="AS63" s="115">
        <v>25</v>
      </c>
    </row>
    <row r="64" spans="1:45" s="71" customFormat="1" ht="19.5" customHeight="1" thickTop="1">
      <c r="A64" s="122" t="s">
        <v>102</v>
      </c>
      <c r="B64" s="138"/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131" t="s">
        <v>103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2"/>
      <c r="X64" s="138" t="s">
        <v>104</v>
      </c>
      <c r="Y64" s="131"/>
      <c r="Z64" s="131"/>
      <c r="AA64" s="131"/>
      <c r="AB64" s="131"/>
      <c r="AC64" s="131"/>
      <c r="AD64" s="131"/>
      <c r="AE64" s="131"/>
      <c r="AF64" s="131"/>
      <c r="AG64" s="131"/>
      <c r="AH64" s="132"/>
      <c r="AI64" s="131" t="s">
        <v>105</v>
      </c>
      <c r="AJ64" s="131"/>
      <c r="AK64" s="131"/>
      <c r="AL64" s="131"/>
      <c r="AM64" s="131"/>
      <c r="AN64" s="131"/>
      <c r="AO64" s="131"/>
      <c r="AP64" s="131"/>
      <c r="AQ64" s="131"/>
      <c r="AR64" s="131"/>
      <c r="AS64" s="132"/>
    </row>
    <row r="65" spans="1:45" s="71" customFormat="1" ht="19.5" customHeight="1">
      <c r="A65" s="123"/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4"/>
      <c r="X65" s="143"/>
      <c r="Y65" s="133"/>
      <c r="Z65" s="133"/>
      <c r="AA65" s="133"/>
      <c r="AB65" s="133"/>
      <c r="AC65" s="133"/>
      <c r="AD65" s="133"/>
      <c r="AE65" s="133"/>
      <c r="AF65" s="133"/>
      <c r="AG65" s="133"/>
      <c r="AH65" s="134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4"/>
    </row>
    <row r="66" spans="1:45" s="71" customFormat="1" ht="19.5" customHeight="1" thickBot="1">
      <c r="A66" s="124"/>
      <c r="B66" s="135"/>
      <c r="C66" s="136"/>
      <c r="D66" s="137"/>
      <c r="E66" s="114"/>
      <c r="F66" s="93"/>
      <c r="G66" s="73"/>
      <c r="H66" s="74"/>
      <c r="I66" s="74"/>
      <c r="J66" s="75"/>
      <c r="K66" s="93"/>
      <c r="L66" s="115"/>
      <c r="M66" s="135" t="str">
        <f>CONCATENATE($F$10,$G$10,".",$H$10,".","0",RIGHT($M$14,1),".",RIGHT(V66,1),$A$30,"-",A64)</f>
        <v>L411.15.06.D6-04</v>
      </c>
      <c r="N66" s="136"/>
      <c r="O66" s="137"/>
      <c r="P66" s="114">
        <v>5</v>
      </c>
      <c r="Q66" s="93" t="s">
        <v>31</v>
      </c>
      <c r="R66" s="73">
        <v>28</v>
      </c>
      <c r="S66" s="74">
        <v>0</v>
      </c>
      <c r="T66" s="74">
        <v>28</v>
      </c>
      <c r="U66" s="75">
        <v>0</v>
      </c>
      <c r="V66" s="93" t="s">
        <v>34</v>
      </c>
      <c r="W66" s="115">
        <v>35</v>
      </c>
      <c r="X66" s="135" t="str">
        <f>CONCATENATE($F$10,$G$10,".",$H$10,".","0",RIGHT($X$14,1),".",RIGHT(AG66,1),$A$15,"-",A64)</f>
        <v>L411.15.07.D1-04</v>
      </c>
      <c r="Y66" s="136"/>
      <c r="Z66" s="137"/>
      <c r="AA66" s="114">
        <v>5</v>
      </c>
      <c r="AB66" s="93" t="s">
        <v>31</v>
      </c>
      <c r="AC66" s="73">
        <v>28</v>
      </c>
      <c r="AD66" s="74">
        <v>0</v>
      </c>
      <c r="AE66" s="74">
        <v>28</v>
      </c>
      <c r="AF66" s="75">
        <v>0</v>
      </c>
      <c r="AG66" s="93" t="s">
        <v>34</v>
      </c>
      <c r="AH66" s="115">
        <v>32</v>
      </c>
      <c r="AI66" s="135" t="str">
        <f>CONCATENATE($F$10,$G$10,".",$H$10,".","0",RIGHT($AI$14,1),".",RIGHT(AR66,1),$A$24,"-",A64)</f>
        <v>L411.15.08.D4-04</v>
      </c>
      <c r="AJ66" s="136"/>
      <c r="AK66" s="137"/>
      <c r="AL66" s="114">
        <v>3</v>
      </c>
      <c r="AM66" s="93" t="s">
        <v>31</v>
      </c>
      <c r="AN66" s="73">
        <v>21</v>
      </c>
      <c r="AO66" s="74">
        <v>0</v>
      </c>
      <c r="AP66" s="74">
        <v>14</v>
      </c>
      <c r="AQ66" s="75">
        <v>0</v>
      </c>
      <c r="AR66" s="93" t="s">
        <v>34</v>
      </c>
      <c r="AS66" s="115">
        <v>20</v>
      </c>
    </row>
    <row r="67" spans="1:45" s="71" customFormat="1" ht="19.5" customHeight="1" thickTop="1">
      <c r="A67" s="122" t="s">
        <v>106</v>
      </c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2"/>
      <c r="M67" s="131" t="s">
        <v>107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2"/>
      <c r="X67" s="150" t="s">
        <v>108</v>
      </c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131" t="s">
        <v>109</v>
      </c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</row>
    <row r="68" spans="1:45" s="71" customFormat="1" ht="19.5" customHeight="1">
      <c r="A68" s="123"/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5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4"/>
      <c r="X68" s="153"/>
      <c r="Y68" s="154"/>
      <c r="Z68" s="154"/>
      <c r="AA68" s="154"/>
      <c r="AB68" s="154"/>
      <c r="AC68" s="154"/>
      <c r="AD68" s="154"/>
      <c r="AE68" s="154"/>
      <c r="AF68" s="154"/>
      <c r="AG68" s="154"/>
      <c r="AH68" s="155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4"/>
    </row>
    <row r="69" spans="1:45" s="71" customFormat="1" ht="19.5" customHeight="1" thickBot="1">
      <c r="A69" s="124"/>
      <c r="B69" s="135"/>
      <c r="C69" s="136"/>
      <c r="D69" s="137"/>
      <c r="E69" s="114"/>
      <c r="F69" s="93"/>
      <c r="G69" s="73"/>
      <c r="H69" s="74"/>
      <c r="I69" s="74"/>
      <c r="J69" s="75"/>
      <c r="K69" s="93"/>
      <c r="L69" s="115"/>
      <c r="M69" s="135" t="str">
        <f>CONCATENATE($F$10,$G$10,".",$H$10,".","0",RIGHT($M$14,1),".",RIGHT(V69,1),$A$33,"-",A67)</f>
        <v>L411.15.06.D7-05</v>
      </c>
      <c r="N69" s="136"/>
      <c r="O69" s="137"/>
      <c r="P69" s="114">
        <v>4</v>
      </c>
      <c r="Q69" s="93" t="s">
        <v>31</v>
      </c>
      <c r="R69" s="73">
        <v>28</v>
      </c>
      <c r="S69" s="74">
        <v>0</v>
      </c>
      <c r="T69" s="74">
        <v>28</v>
      </c>
      <c r="U69" s="75">
        <v>0</v>
      </c>
      <c r="V69" s="93" t="s">
        <v>34</v>
      </c>
      <c r="W69" s="115">
        <v>25</v>
      </c>
      <c r="X69" s="135" t="str">
        <f>CONCATENATE($F$10,$G$10,".",$H$10,".","0",RIGHT($X$14,1),".",RIGHT(AG69,1),$A$18,"-",A67)</f>
        <v>L411.15.07.D2-05</v>
      </c>
      <c r="Y69" s="136"/>
      <c r="Z69" s="137"/>
      <c r="AA69" s="114">
        <v>5</v>
      </c>
      <c r="AB69" s="93" t="s">
        <v>31</v>
      </c>
      <c r="AC69" s="73">
        <v>28</v>
      </c>
      <c r="AD69" s="74">
        <v>0</v>
      </c>
      <c r="AE69" s="74">
        <v>14</v>
      </c>
      <c r="AF69" s="75">
        <v>14</v>
      </c>
      <c r="AG69" s="93" t="s">
        <v>34</v>
      </c>
      <c r="AH69" s="115">
        <v>35</v>
      </c>
      <c r="AI69" s="135" t="str">
        <f>CONCATENATE($F$10,$G$10,".",$H$10,".","0",RIGHT($AI$14,1),".",RIGHT(AR69,1),$A$27,"-",A67)</f>
        <v>L411.15.08.D5-05</v>
      </c>
      <c r="AJ69" s="136"/>
      <c r="AK69" s="137"/>
      <c r="AL69" s="114">
        <v>5</v>
      </c>
      <c r="AM69" s="93" t="s">
        <v>31</v>
      </c>
      <c r="AN69" s="73">
        <v>35</v>
      </c>
      <c r="AO69" s="74">
        <v>0</v>
      </c>
      <c r="AP69" s="74">
        <v>21</v>
      </c>
      <c r="AQ69" s="75">
        <v>14</v>
      </c>
      <c r="AR69" s="93" t="s">
        <v>32</v>
      </c>
      <c r="AS69" s="115">
        <v>31</v>
      </c>
    </row>
    <row r="70" spans="1:45" s="71" customFormat="1" ht="19.5" customHeight="1" thickTop="1">
      <c r="A70" s="122" t="s">
        <v>110</v>
      </c>
      <c r="B70" s="138"/>
      <c r="C70" s="131"/>
      <c r="D70" s="131"/>
      <c r="E70" s="131"/>
      <c r="F70" s="131"/>
      <c r="G70" s="131"/>
      <c r="H70" s="131"/>
      <c r="I70" s="131"/>
      <c r="J70" s="131"/>
      <c r="K70" s="131"/>
      <c r="L70" s="132"/>
      <c r="M70" s="131" t="s">
        <v>111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2"/>
      <c r="X70" s="138" t="s">
        <v>112</v>
      </c>
      <c r="Y70" s="131"/>
      <c r="Z70" s="131"/>
      <c r="AA70" s="131"/>
      <c r="AB70" s="131"/>
      <c r="AC70" s="131"/>
      <c r="AD70" s="131"/>
      <c r="AE70" s="131"/>
      <c r="AF70" s="131"/>
      <c r="AG70" s="131"/>
      <c r="AH70" s="132"/>
      <c r="AI70" s="131" t="s">
        <v>113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2"/>
    </row>
    <row r="71" spans="1:45" s="71" customFormat="1" ht="19.5" customHeight="1">
      <c r="A71" s="123"/>
      <c r="B71" s="143"/>
      <c r="C71" s="133"/>
      <c r="D71" s="133"/>
      <c r="E71" s="133"/>
      <c r="F71" s="133"/>
      <c r="G71" s="133"/>
      <c r="H71" s="133"/>
      <c r="I71" s="133"/>
      <c r="J71" s="133"/>
      <c r="K71" s="133"/>
      <c r="L71" s="134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4"/>
      <c r="X71" s="143"/>
      <c r="Y71" s="133"/>
      <c r="Z71" s="133"/>
      <c r="AA71" s="133"/>
      <c r="AB71" s="133"/>
      <c r="AC71" s="133"/>
      <c r="AD71" s="133"/>
      <c r="AE71" s="133"/>
      <c r="AF71" s="133"/>
      <c r="AG71" s="133"/>
      <c r="AH71" s="134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4"/>
    </row>
    <row r="72" spans="1:45" s="71" customFormat="1" ht="19.5" customHeight="1" thickBot="1">
      <c r="A72" s="124"/>
      <c r="B72" s="135"/>
      <c r="C72" s="136"/>
      <c r="D72" s="137"/>
      <c r="E72" s="114"/>
      <c r="F72" s="93"/>
      <c r="G72" s="73"/>
      <c r="H72" s="74"/>
      <c r="I72" s="74"/>
      <c r="J72" s="75"/>
      <c r="K72" s="93"/>
      <c r="L72" s="115"/>
      <c r="M72" s="135" t="str">
        <f>CONCATENATE($F$10,$G$10,".",$H$10,".","0",RIGHT($M$14,1),".",RIGHT(V72,1),$A$33,"-",A70)</f>
        <v>L411.15.06.D7-06</v>
      </c>
      <c r="N72" s="136"/>
      <c r="O72" s="137"/>
      <c r="P72" s="114">
        <v>4</v>
      </c>
      <c r="Q72" s="93" t="s">
        <v>31</v>
      </c>
      <c r="R72" s="73">
        <v>28</v>
      </c>
      <c r="S72" s="74">
        <v>0</v>
      </c>
      <c r="T72" s="74">
        <v>28</v>
      </c>
      <c r="U72" s="75">
        <v>0</v>
      </c>
      <c r="V72" s="93" t="s">
        <v>34</v>
      </c>
      <c r="W72" s="115">
        <v>25</v>
      </c>
      <c r="X72" s="135" t="str">
        <f>CONCATENATE($F$10,$G$10,".",$H$10,".","0",RIGHT($X$14,1),".",RIGHT(AG72,1),$A$21,"-",A70)</f>
        <v>L411.15.07.D3-06</v>
      </c>
      <c r="Y72" s="136"/>
      <c r="Z72" s="137"/>
      <c r="AA72" s="114">
        <v>5</v>
      </c>
      <c r="AB72" s="93" t="s">
        <v>31</v>
      </c>
      <c r="AC72" s="73">
        <v>28</v>
      </c>
      <c r="AD72" s="74">
        <v>0</v>
      </c>
      <c r="AE72" s="74">
        <v>28</v>
      </c>
      <c r="AF72" s="75">
        <v>0</v>
      </c>
      <c r="AG72" s="93" t="s">
        <v>34</v>
      </c>
      <c r="AH72" s="115">
        <v>32</v>
      </c>
      <c r="AI72" s="135" t="str">
        <f>CONCATENATE($F$10,$G$10,".",$H$10,".","0",RIGHT($AI$14,1),".",RIGHT(AR72,1),$A$27,"-",A70)</f>
        <v>L411.15.08.D5-06</v>
      </c>
      <c r="AJ72" s="136"/>
      <c r="AK72" s="137"/>
      <c r="AL72" s="114">
        <v>5</v>
      </c>
      <c r="AM72" s="93" t="s">
        <v>31</v>
      </c>
      <c r="AN72" s="73">
        <v>35</v>
      </c>
      <c r="AO72" s="74">
        <v>0</v>
      </c>
      <c r="AP72" s="74">
        <v>21</v>
      </c>
      <c r="AQ72" s="75">
        <v>14</v>
      </c>
      <c r="AR72" s="93" t="s">
        <v>32</v>
      </c>
      <c r="AS72" s="115">
        <v>31</v>
      </c>
    </row>
    <row r="73" spans="1:45" s="71" customFormat="1" ht="19.5" customHeight="1" thickTop="1">
      <c r="A73" s="122" t="s">
        <v>114</v>
      </c>
      <c r="B73" s="138"/>
      <c r="C73" s="131"/>
      <c r="D73" s="131"/>
      <c r="E73" s="131"/>
      <c r="F73" s="131"/>
      <c r="G73" s="131"/>
      <c r="H73" s="131"/>
      <c r="I73" s="131"/>
      <c r="J73" s="131"/>
      <c r="K73" s="131"/>
      <c r="L73" s="132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2"/>
      <c r="X73" s="138" t="s">
        <v>115</v>
      </c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2"/>
    </row>
    <row r="74" spans="1:45" s="71" customFormat="1" ht="19.5" customHeight="1">
      <c r="A74" s="123"/>
      <c r="B74" s="143"/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4"/>
      <c r="X74" s="14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4"/>
    </row>
    <row r="75" spans="1:45" s="71" customFormat="1" ht="19.5" customHeight="1" thickBot="1">
      <c r="A75" s="124"/>
      <c r="B75" s="135"/>
      <c r="C75" s="136"/>
      <c r="D75" s="137"/>
      <c r="E75" s="114"/>
      <c r="F75" s="93"/>
      <c r="G75" s="73"/>
      <c r="H75" s="74"/>
      <c r="I75" s="74"/>
      <c r="J75" s="75"/>
      <c r="K75" s="93"/>
      <c r="L75" s="115"/>
      <c r="M75" s="135"/>
      <c r="N75" s="136"/>
      <c r="O75" s="137"/>
      <c r="P75" s="114"/>
      <c r="Q75" s="93"/>
      <c r="R75" s="73"/>
      <c r="S75" s="74"/>
      <c r="T75" s="74"/>
      <c r="U75" s="75"/>
      <c r="V75" s="93"/>
      <c r="W75" s="115"/>
      <c r="X75" s="135" t="str">
        <f>CONCATENATE($F$10,$G$10,".",$H$10,".","0",RIGHT($X$14,1),".",RIGHT(AG75,1),$A$24,"-",A73)</f>
        <v>L411.15.07.D4-07</v>
      </c>
      <c r="Y75" s="136"/>
      <c r="Z75" s="137"/>
      <c r="AA75" s="114">
        <v>4</v>
      </c>
      <c r="AB75" s="93" t="s">
        <v>31</v>
      </c>
      <c r="AC75" s="73">
        <v>28</v>
      </c>
      <c r="AD75" s="74">
        <v>0</v>
      </c>
      <c r="AE75" s="74">
        <v>28</v>
      </c>
      <c r="AF75" s="75">
        <v>0</v>
      </c>
      <c r="AG75" s="93" t="s">
        <v>34</v>
      </c>
      <c r="AH75" s="115">
        <v>25</v>
      </c>
      <c r="AI75" s="135"/>
      <c r="AJ75" s="136"/>
      <c r="AK75" s="137"/>
      <c r="AL75" s="114"/>
      <c r="AM75" s="93"/>
      <c r="AN75" s="73"/>
      <c r="AO75" s="74"/>
      <c r="AP75" s="74"/>
      <c r="AQ75" s="75"/>
      <c r="AR75" s="93"/>
      <c r="AS75" s="115"/>
    </row>
    <row r="76" spans="1:45" s="71" customFormat="1" ht="19.5" customHeight="1" thickTop="1">
      <c r="A76" s="122" t="s">
        <v>116</v>
      </c>
      <c r="B76" s="138"/>
      <c r="C76" s="131"/>
      <c r="D76" s="131"/>
      <c r="E76" s="126"/>
      <c r="F76" s="126"/>
      <c r="G76" s="126"/>
      <c r="H76" s="126"/>
      <c r="I76" s="126"/>
      <c r="J76" s="126"/>
      <c r="K76" s="126"/>
      <c r="L76" s="127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2"/>
      <c r="X76" s="138" t="s">
        <v>117</v>
      </c>
      <c r="Y76" s="131"/>
      <c r="Z76" s="131"/>
      <c r="AA76" s="126"/>
      <c r="AB76" s="126"/>
      <c r="AC76" s="126"/>
      <c r="AD76" s="126"/>
      <c r="AE76" s="126"/>
      <c r="AF76" s="126"/>
      <c r="AG76" s="126"/>
      <c r="AH76" s="127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2"/>
    </row>
    <row r="77" spans="1:45" s="71" customFormat="1" ht="19.5" customHeight="1">
      <c r="A77" s="123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30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4"/>
      <c r="X77" s="128"/>
      <c r="Y77" s="129"/>
      <c r="Z77" s="129"/>
      <c r="AA77" s="129"/>
      <c r="AB77" s="129"/>
      <c r="AC77" s="129"/>
      <c r="AD77" s="129"/>
      <c r="AE77" s="129"/>
      <c r="AF77" s="129"/>
      <c r="AG77" s="129"/>
      <c r="AH77" s="130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4"/>
    </row>
    <row r="78" spans="1:45" s="71" customFormat="1" ht="19.5" customHeight="1" thickBot="1">
      <c r="A78" s="124"/>
      <c r="B78" s="135"/>
      <c r="C78" s="136"/>
      <c r="D78" s="137"/>
      <c r="E78" s="114"/>
      <c r="F78" s="93"/>
      <c r="G78" s="73"/>
      <c r="H78" s="74"/>
      <c r="I78" s="74"/>
      <c r="J78" s="75"/>
      <c r="K78" s="93"/>
      <c r="L78" s="115"/>
      <c r="M78" s="135"/>
      <c r="N78" s="136"/>
      <c r="O78" s="137"/>
      <c r="P78" s="114"/>
      <c r="Q78" s="93"/>
      <c r="R78" s="73"/>
      <c r="S78" s="74"/>
      <c r="T78" s="74"/>
      <c r="U78" s="75"/>
      <c r="V78" s="93"/>
      <c r="W78" s="115"/>
      <c r="X78" s="135" t="str">
        <f>CONCATENATE($F$10,$G$10,".",$H$10,".","0",RIGHT($X$14,1),".",RIGHT(AG78,1),$A$24,"-",A76)</f>
        <v>L411.15.07.D4-08</v>
      </c>
      <c r="Y78" s="136"/>
      <c r="Z78" s="137"/>
      <c r="AA78" s="114">
        <v>4</v>
      </c>
      <c r="AB78" s="93" t="s">
        <v>31</v>
      </c>
      <c r="AC78" s="73">
        <v>28</v>
      </c>
      <c r="AD78" s="74">
        <v>0</v>
      </c>
      <c r="AE78" s="74">
        <v>28</v>
      </c>
      <c r="AF78" s="75">
        <v>0</v>
      </c>
      <c r="AG78" s="93" t="s">
        <v>34</v>
      </c>
      <c r="AH78" s="115">
        <v>25</v>
      </c>
      <c r="AI78" s="135"/>
      <c r="AJ78" s="136"/>
      <c r="AK78" s="137"/>
      <c r="AL78" s="114"/>
      <c r="AM78" s="93"/>
      <c r="AN78" s="73"/>
      <c r="AO78" s="74"/>
      <c r="AP78" s="74"/>
      <c r="AQ78" s="75"/>
      <c r="AR78" s="93"/>
      <c r="AS78" s="115"/>
    </row>
    <row r="79" spans="1:45" s="71" customFormat="1" ht="19.5" customHeight="1" thickTop="1">
      <c r="A79" s="122" t="s">
        <v>118</v>
      </c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7"/>
      <c r="M79" s="126"/>
      <c r="N79" s="126"/>
      <c r="O79" s="126"/>
      <c r="P79" s="131"/>
      <c r="Q79" s="131"/>
      <c r="R79" s="131"/>
      <c r="S79" s="131"/>
      <c r="T79" s="131"/>
      <c r="U79" s="131"/>
      <c r="V79" s="131"/>
      <c r="W79" s="132"/>
      <c r="X79" s="138" t="s">
        <v>119</v>
      </c>
      <c r="Y79" s="131"/>
      <c r="Z79" s="131"/>
      <c r="AA79" s="131"/>
      <c r="AB79" s="131"/>
      <c r="AC79" s="131"/>
      <c r="AD79" s="131"/>
      <c r="AE79" s="131"/>
      <c r="AF79" s="131"/>
      <c r="AG79" s="131"/>
      <c r="AH79" s="132"/>
      <c r="AI79" s="126"/>
      <c r="AJ79" s="126"/>
      <c r="AK79" s="126"/>
      <c r="AL79" s="131"/>
      <c r="AM79" s="131"/>
      <c r="AN79" s="131"/>
      <c r="AO79" s="131"/>
      <c r="AP79" s="131"/>
      <c r="AQ79" s="131"/>
      <c r="AR79" s="131"/>
      <c r="AS79" s="132"/>
    </row>
    <row r="80" spans="1:45" s="71" customFormat="1" ht="19.5" customHeight="1">
      <c r="A80" s="123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30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43"/>
      <c r="Y80" s="133"/>
      <c r="Z80" s="133"/>
      <c r="AA80" s="133"/>
      <c r="AB80" s="133"/>
      <c r="AC80" s="133"/>
      <c r="AD80" s="133"/>
      <c r="AE80" s="133"/>
      <c r="AF80" s="133"/>
      <c r="AG80" s="133"/>
      <c r="AH80" s="134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4"/>
    </row>
    <row r="81" spans="1:45" s="71" customFormat="1" ht="19.5" customHeight="1" thickBot="1">
      <c r="A81" s="124"/>
      <c r="B81" s="135"/>
      <c r="C81" s="136"/>
      <c r="D81" s="137"/>
      <c r="E81" s="114"/>
      <c r="F81" s="93"/>
      <c r="G81" s="73"/>
      <c r="H81" s="74"/>
      <c r="I81" s="74"/>
      <c r="J81" s="75"/>
      <c r="K81" s="93"/>
      <c r="L81" s="115"/>
      <c r="M81" s="135"/>
      <c r="N81" s="136"/>
      <c r="O81" s="137"/>
      <c r="P81" s="114"/>
      <c r="Q81" s="93"/>
      <c r="R81" s="73"/>
      <c r="S81" s="74"/>
      <c r="T81" s="74"/>
      <c r="U81" s="75"/>
      <c r="V81" s="93"/>
      <c r="W81" s="115"/>
      <c r="X81" s="135" t="str">
        <f>CONCATENATE($F$10,$G$10,".",$H$10,".","0",RIGHT($X$14,1),".",RIGHT(AG81,1),$A$27,"-",A79)</f>
        <v>L411.15.07.D5-09</v>
      </c>
      <c r="Y81" s="136"/>
      <c r="Z81" s="137"/>
      <c r="AA81" s="114">
        <v>5</v>
      </c>
      <c r="AB81" s="93" t="s">
        <v>33</v>
      </c>
      <c r="AC81" s="73">
        <v>28</v>
      </c>
      <c r="AD81" s="74">
        <v>0</v>
      </c>
      <c r="AE81" s="74">
        <v>28</v>
      </c>
      <c r="AF81" s="75">
        <v>0</v>
      </c>
      <c r="AG81" s="93" t="s">
        <v>34</v>
      </c>
      <c r="AH81" s="115">
        <v>32</v>
      </c>
      <c r="AI81" s="135"/>
      <c r="AJ81" s="136"/>
      <c r="AK81" s="137"/>
      <c r="AL81" s="114"/>
      <c r="AM81" s="93"/>
      <c r="AN81" s="73"/>
      <c r="AO81" s="74"/>
      <c r="AP81" s="74"/>
      <c r="AQ81" s="75"/>
      <c r="AR81" s="93"/>
      <c r="AS81" s="115"/>
    </row>
    <row r="82" spans="1:45" s="71" customFormat="1" ht="19.5" customHeight="1" thickTop="1">
      <c r="A82" s="122" t="s">
        <v>120</v>
      </c>
      <c r="B82" s="138"/>
      <c r="C82" s="131"/>
      <c r="D82" s="131"/>
      <c r="E82" s="131"/>
      <c r="F82" s="131"/>
      <c r="G82" s="131"/>
      <c r="H82" s="131"/>
      <c r="I82" s="131"/>
      <c r="J82" s="131"/>
      <c r="K82" s="131"/>
      <c r="L82" s="132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2"/>
      <c r="X82" s="138" t="s">
        <v>121</v>
      </c>
      <c r="Y82" s="131"/>
      <c r="Z82" s="131"/>
      <c r="AA82" s="131"/>
      <c r="AB82" s="131"/>
      <c r="AC82" s="131"/>
      <c r="AD82" s="131"/>
      <c r="AE82" s="131"/>
      <c r="AF82" s="131"/>
      <c r="AG82" s="131"/>
      <c r="AH82" s="132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2"/>
    </row>
    <row r="83" spans="1:45" s="71" customFormat="1" ht="33" customHeight="1">
      <c r="A83" s="123"/>
      <c r="B83" s="143"/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4"/>
      <c r="X83" s="143"/>
      <c r="Y83" s="133"/>
      <c r="Z83" s="133"/>
      <c r="AA83" s="133"/>
      <c r="AB83" s="133"/>
      <c r="AC83" s="133"/>
      <c r="AD83" s="133"/>
      <c r="AE83" s="133"/>
      <c r="AF83" s="133"/>
      <c r="AG83" s="133"/>
      <c r="AH83" s="134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4"/>
    </row>
    <row r="84" spans="1:45" s="71" customFormat="1" ht="19.5" customHeight="1" thickBot="1">
      <c r="A84" s="124"/>
      <c r="B84" s="135"/>
      <c r="C84" s="136"/>
      <c r="D84" s="137"/>
      <c r="E84" s="114"/>
      <c r="F84" s="93"/>
      <c r="G84" s="73"/>
      <c r="H84" s="74"/>
      <c r="I84" s="74"/>
      <c r="J84" s="75"/>
      <c r="K84" s="93"/>
      <c r="L84" s="115"/>
      <c r="M84" s="135"/>
      <c r="N84" s="136"/>
      <c r="O84" s="137"/>
      <c r="P84" s="114"/>
      <c r="Q84" s="93"/>
      <c r="R84" s="73"/>
      <c r="S84" s="74"/>
      <c r="T84" s="74"/>
      <c r="U84" s="75"/>
      <c r="V84" s="93"/>
      <c r="W84" s="115"/>
      <c r="X84" s="135" t="str">
        <f>CONCATENATE($F$10,$G$10,".",$H$10,".","0",RIGHT($X$14,1),".",RIGHT(AG84,1),$A$27,"-",A82)</f>
        <v>L411.15.07.D5-10</v>
      </c>
      <c r="Y84" s="136"/>
      <c r="Z84" s="137"/>
      <c r="AA84" s="114">
        <v>5</v>
      </c>
      <c r="AB84" s="93" t="s">
        <v>33</v>
      </c>
      <c r="AC84" s="73">
        <v>28</v>
      </c>
      <c r="AD84" s="74">
        <v>0</v>
      </c>
      <c r="AE84" s="74">
        <v>28</v>
      </c>
      <c r="AF84" s="75">
        <v>0</v>
      </c>
      <c r="AG84" s="93" t="s">
        <v>34</v>
      </c>
      <c r="AH84" s="115">
        <v>32</v>
      </c>
      <c r="AI84" s="135"/>
      <c r="AJ84" s="136"/>
      <c r="AK84" s="137"/>
      <c r="AL84" s="114"/>
      <c r="AM84" s="93"/>
      <c r="AN84" s="73"/>
      <c r="AO84" s="74"/>
      <c r="AP84" s="74"/>
      <c r="AQ84" s="75"/>
      <c r="AR84" s="93"/>
      <c r="AS84" s="115"/>
    </row>
    <row r="85" spans="1:45" s="71" customFormat="1" ht="19.5" customHeight="1" thickTop="1">
      <c r="A85" s="122" t="s">
        <v>122</v>
      </c>
      <c r="B85" s="138"/>
      <c r="C85" s="131"/>
      <c r="D85" s="131"/>
      <c r="E85" s="126"/>
      <c r="F85" s="126"/>
      <c r="G85" s="126"/>
      <c r="H85" s="126"/>
      <c r="I85" s="126"/>
      <c r="J85" s="126"/>
      <c r="K85" s="126"/>
      <c r="L85" s="127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2"/>
      <c r="X85" s="138" t="s">
        <v>123</v>
      </c>
      <c r="Y85" s="131"/>
      <c r="Z85" s="131"/>
      <c r="AA85" s="126"/>
      <c r="AB85" s="126"/>
      <c r="AC85" s="126"/>
      <c r="AD85" s="126"/>
      <c r="AE85" s="126"/>
      <c r="AF85" s="126"/>
      <c r="AG85" s="126"/>
      <c r="AH85" s="127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2"/>
    </row>
    <row r="86" spans="1:45" s="71" customFormat="1" ht="19.5" customHeight="1">
      <c r="A86" s="123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30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  <c r="X86" s="128"/>
      <c r="Y86" s="129"/>
      <c r="Z86" s="129"/>
      <c r="AA86" s="129"/>
      <c r="AB86" s="129"/>
      <c r="AC86" s="129"/>
      <c r="AD86" s="129"/>
      <c r="AE86" s="129"/>
      <c r="AF86" s="129"/>
      <c r="AG86" s="129"/>
      <c r="AH86" s="130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4"/>
    </row>
    <row r="87" spans="1:45" s="71" customFormat="1" ht="19.5" customHeight="1" thickBot="1">
      <c r="A87" s="124"/>
      <c r="B87" s="135"/>
      <c r="C87" s="136"/>
      <c r="D87" s="137"/>
      <c r="E87" s="114"/>
      <c r="F87" s="93"/>
      <c r="G87" s="73"/>
      <c r="H87" s="74"/>
      <c r="I87" s="74"/>
      <c r="J87" s="75"/>
      <c r="K87" s="93"/>
      <c r="L87" s="115"/>
      <c r="M87" s="135"/>
      <c r="N87" s="136"/>
      <c r="O87" s="137"/>
      <c r="P87" s="114"/>
      <c r="Q87" s="93"/>
      <c r="R87" s="73"/>
      <c r="S87" s="74"/>
      <c r="T87" s="74"/>
      <c r="U87" s="75"/>
      <c r="V87" s="93"/>
      <c r="W87" s="115"/>
      <c r="X87" s="135" t="str">
        <f>CONCATENATE($F$10,$G$10,".",$H$10,".","0",RIGHT($X$14,1),".",RIGHT(AG87,1),$A$30,"-",A85)</f>
        <v>L411.15.07.D6-11</v>
      </c>
      <c r="Y87" s="136"/>
      <c r="Z87" s="137"/>
      <c r="AA87" s="114">
        <v>4</v>
      </c>
      <c r="AB87" s="93" t="s">
        <v>33</v>
      </c>
      <c r="AC87" s="73">
        <v>28</v>
      </c>
      <c r="AD87" s="74">
        <v>0</v>
      </c>
      <c r="AE87" s="74">
        <v>28</v>
      </c>
      <c r="AF87" s="75">
        <v>0</v>
      </c>
      <c r="AG87" s="93" t="s">
        <v>34</v>
      </c>
      <c r="AH87" s="115">
        <v>30</v>
      </c>
      <c r="AI87" s="135"/>
      <c r="AJ87" s="136"/>
      <c r="AK87" s="137"/>
      <c r="AL87" s="114"/>
      <c r="AM87" s="93"/>
      <c r="AN87" s="73"/>
      <c r="AO87" s="74"/>
      <c r="AP87" s="74"/>
      <c r="AQ87" s="75"/>
      <c r="AR87" s="93"/>
      <c r="AS87" s="115"/>
    </row>
    <row r="88" spans="1:45" s="71" customFormat="1" ht="19.5" customHeight="1" thickTop="1">
      <c r="A88" s="122" t="s">
        <v>124</v>
      </c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7"/>
      <c r="M88" s="126"/>
      <c r="N88" s="126"/>
      <c r="O88" s="126"/>
      <c r="P88" s="131"/>
      <c r="Q88" s="131"/>
      <c r="R88" s="131"/>
      <c r="S88" s="131"/>
      <c r="T88" s="131"/>
      <c r="U88" s="131"/>
      <c r="V88" s="131"/>
      <c r="W88" s="132"/>
      <c r="X88" s="138" t="s">
        <v>125</v>
      </c>
      <c r="Y88" s="126"/>
      <c r="Z88" s="126"/>
      <c r="AA88" s="126"/>
      <c r="AB88" s="126"/>
      <c r="AC88" s="126"/>
      <c r="AD88" s="126"/>
      <c r="AE88" s="126"/>
      <c r="AF88" s="126"/>
      <c r="AG88" s="126"/>
      <c r="AH88" s="127"/>
      <c r="AI88" s="126"/>
      <c r="AJ88" s="126"/>
      <c r="AK88" s="126"/>
      <c r="AL88" s="131"/>
      <c r="AM88" s="131"/>
      <c r="AN88" s="131"/>
      <c r="AO88" s="131"/>
      <c r="AP88" s="131"/>
      <c r="AQ88" s="131"/>
      <c r="AR88" s="131"/>
      <c r="AS88" s="132"/>
    </row>
    <row r="89" spans="1:45" s="71" customFormat="1" ht="19.5" customHeight="1">
      <c r="A89" s="123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30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4"/>
      <c r="X89" s="128"/>
      <c r="Y89" s="129"/>
      <c r="Z89" s="129"/>
      <c r="AA89" s="129"/>
      <c r="AB89" s="129"/>
      <c r="AC89" s="129"/>
      <c r="AD89" s="129"/>
      <c r="AE89" s="129"/>
      <c r="AF89" s="129"/>
      <c r="AG89" s="129"/>
      <c r="AH89" s="130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4"/>
    </row>
    <row r="90" spans="1:45" s="71" customFormat="1" ht="19.5" customHeight="1" thickBot="1">
      <c r="A90" s="124"/>
      <c r="B90" s="135"/>
      <c r="C90" s="136"/>
      <c r="D90" s="137"/>
      <c r="E90" s="114"/>
      <c r="F90" s="93"/>
      <c r="G90" s="73"/>
      <c r="H90" s="74"/>
      <c r="I90" s="74"/>
      <c r="J90" s="75"/>
      <c r="K90" s="93"/>
      <c r="L90" s="115"/>
      <c r="M90" s="135"/>
      <c r="N90" s="136"/>
      <c r="O90" s="137"/>
      <c r="P90" s="114"/>
      <c r="Q90" s="93"/>
      <c r="R90" s="73"/>
      <c r="S90" s="74"/>
      <c r="T90" s="74"/>
      <c r="U90" s="75"/>
      <c r="V90" s="93"/>
      <c r="W90" s="115"/>
      <c r="X90" s="135" t="str">
        <f>CONCATENATE($F$10,$G$10,".",$H$10,".","0",RIGHT($X$14,1),".",RIGHT(AG90,1),$A$30,"-",A88)</f>
        <v>L411.15.07.D6-12</v>
      </c>
      <c r="Y90" s="136"/>
      <c r="Z90" s="137"/>
      <c r="AA90" s="114">
        <v>4</v>
      </c>
      <c r="AB90" s="93" t="s">
        <v>33</v>
      </c>
      <c r="AC90" s="73">
        <v>28</v>
      </c>
      <c r="AD90" s="74">
        <v>0</v>
      </c>
      <c r="AE90" s="74">
        <v>28</v>
      </c>
      <c r="AF90" s="75">
        <v>0</v>
      </c>
      <c r="AG90" s="93" t="s">
        <v>34</v>
      </c>
      <c r="AH90" s="115">
        <v>30</v>
      </c>
      <c r="AI90" s="135"/>
      <c r="AJ90" s="136"/>
      <c r="AK90" s="137"/>
      <c r="AL90" s="114"/>
      <c r="AM90" s="93"/>
      <c r="AN90" s="73"/>
      <c r="AO90" s="74"/>
      <c r="AP90" s="74"/>
      <c r="AQ90" s="75"/>
      <c r="AR90" s="93"/>
      <c r="AS90" s="115"/>
    </row>
    <row r="91" spans="1:45" s="5" customFormat="1" ht="19.5" customHeight="1" thickTop="1">
      <c r="A91" s="9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="5" customFormat="1" ht="15.75" thickBot="1"/>
    <row r="93" spans="2:36" s="5" customFormat="1" ht="34.5" customHeight="1" thickBo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139" t="s">
        <v>126</v>
      </c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1"/>
    </row>
    <row r="94" s="5" customFormat="1" ht="15"/>
    <row r="95" spans="1:40" s="5" customFormat="1" ht="15.75">
      <c r="A95" s="62" t="s">
        <v>84</v>
      </c>
      <c r="AN95" s="63" t="s">
        <v>127</v>
      </c>
    </row>
    <row r="96" spans="1:38" s="5" customFormat="1" ht="15.75">
      <c r="A96" s="64" t="s">
        <v>86</v>
      </c>
      <c r="AL96" s="64" t="s">
        <v>87</v>
      </c>
    </row>
    <row r="97" spans="1:37" s="5" customFormat="1" ht="15.75">
      <c r="A97" s="64"/>
      <c r="AK97" s="64"/>
    </row>
    <row r="98" spans="1:45" s="71" customFormat="1" ht="18">
      <c r="A98" s="120" t="s">
        <v>128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</row>
    <row r="99" spans="1:45" s="71" customFormat="1" ht="18.75" thickBot="1">
      <c r="A99" s="142" t="s">
        <v>19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</row>
    <row r="100" spans="2:45" s="71" customFormat="1" ht="19.5" thickBot="1" thickTop="1">
      <c r="B100" s="121" t="s">
        <v>129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 t="s">
        <v>130</v>
      </c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</row>
    <row r="101" spans="1:45" s="71" customFormat="1" ht="18" customHeight="1" thickBot="1" thickTop="1">
      <c r="A101" s="96"/>
      <c r="B101" s="144" t="s">
        <v>22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6"/>
      <c r="M101" s="145" t="s">
        <v>23</v>
      </c>
      <c r="N101" s="145"/>
      <c r="O101" s="145"/>
      <c r="P101" s="145"/>
      <c r="Q101" s="145"/>
      <c r="R101" s="145"/>
      <c r="S101" s="145"/>
      <c r="T101" s="145"/>
      <c r="U101" s="145"/>
      <c r="V101" s="145"/>
      <c r="W101" s="146"/>
      <c r="X101" s="144" t="s">
        <v>24</v>
      </c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6"/>
      <c r="AI101" s="145" t="s">
        <v>25</v>
      </c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6"/>
    </row>
    <row r="102" spans="1:45" s="71" customFormat="1" ht="18" customHeight="1" thickTop="1">
      <c r="A102" s="123" t="s">
        <v>89</v>
      </c>
      <c r="B102" s="147" t="s">
        <v>131</v>
      </c>
      <c r="C102" s="148"/>
      <c r="D102" s="148"/>
      <c r="E102" s="148"/>
      <c r="F102" s="148"/>
      <c r="G102" s="148"/>
      <c r="H102" s="148"/>
      <c r="I102" s="148"/>
      <c r="J102" s="148"/>
      <c r="K102" s="148"/>
      <c r="L102" s="149"/>
      <c r="M102" s="131" t="s">
        <v>132</v>
      </c>
      <c r="N102" s="131"/>
      <c r="O102" s="131"/>
      <c r="P102" s="131"/>
      <c r="Q102" s="131"/>
      <c r="R102" s="131"/>
      <c r="S102" s="131"/>
      <c r="T102" s="131"/>
      <c r="U102" s="131"/>
      <c r="V102" s="131"/>
      <c r="W102" s="132"/>
      <c r="X102" s="147" t="s">
        <v>133</v>
      </c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9"/>
      <c r="AI102" s="131" t="s">
        <v>134</v>
      </c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2"/>
    </row>
    <row r="103" spans="1:45" s="71" customFormat="1" ht="18" customHeight="1">
      <c r="A103" s="123"/>
      <c r="B103" s="14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4"/>
      <c r="X103" s="14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4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4"/>
    </row>
    <row r="104" spans="1:45" s="71" customFormat="1" ht="18" customHeight="1" thickBot="1">
      <c r="A104" s="124"/>
      <c r="B104" s="135" t="str">
        <f>CONCATENATE($F$10,$G$10,".",$H$10,".","0",RIGHT($B$14,1),".",RIGHT(K104,1),$A102)</f>
        <v>L411.15.05.f01</v>
      </c>
      <c r="C104" s="136"/>
      <c r="D104" s="137"/>
      <c r="E104" s="114">
        <v>3</v>
      </c>
      <c r="F104" s="93" t="s">
        <v>33</v>
      </c>
      <c r="G104" s="73">
        <v>28</v>
      </c>
      <c r="H104" s="74">
        <v>14</v>
      </c>
      <c r="I104" s="74">
        <v>0</v>
      </c>
      <c r="J104" s="75">
        <v>0</v>
      </c>
      <c r="K104" s="93" t="s">
        <v>135</v>
      </c>
      <c r="L104" s="115">
        <v>10</v>
      </c>
      <c r="M104" s="135" t="str">
        <f>CONCATENATE($F$10,$G$10,".",$H$10,".","0",RIGHT($M$14,1),".",RIGHT(V104,1),$A102)</f>
        <v>L411.15.06.f01</v>
      </c>
      <c r="N104" s="136"/>
      <c r="O104" s="137"/>
      <c r="P104" s="114">
        <v>4</v>
      </c>
      <c r="Q104" s="93" t="s">
        <v>33</v>
      </c>
      <c r="R104" s="73">
        <v>28</v>
      </c>
      <c r="S104" s="74">
        <v>0</v>
      </c>
      <c r="T104" s="74">
        <v>28</v>
      </c>
      <c r="U104" s="75">
        <v>0</v>
      </c>
      <c r="V104" s="93" t="s">
        <v>135</v>
      </c>
      <c r="W104" s="115">
        <v>15</v>
      </c>
      <c r="X104" s="135" t="str">
        <f>CONCATENATE($F$10,$G$10,".",$H$10,".","0",RIGHT($X$14,1),".",RIGHT(AG104,1),$A102)</f>
        <v>L411.15.07.f01</v>
      </c>
      <c r="Y104" s="136"/>
      <c r="Z104" s="137"/>
      <c r="AA104" s="114">
        <v>4</v>
      </c>
      <c r="AB104" s="93" t="s">
        <v>33</v>
      </c>
      <c r="AC104" s="73">
        <v>28</v>
      </c>
      <c r="AD104" s="74">
        <v>0</v>
      </c>
      <c r="AE104" s="74">
        <v>14</v>
      </c>
      <c r="AF104" s="75">
        <v>0</v>
      </c>
      <c r="AG104" s="93" t="s">
        <v>135</v>
      </c>
      <c r="AH104" s="115">
        <v>15</v>
      </c>
      <c r="AI104" s="135" t="str">
        <f>CONCATENATE($F$10,$G$10,".",$H$10,".","0",RIGHT($AI$14,1),".",RIGHT(AR104,1),$A102)</f>
        <v>L411.15.08.f01</v>
      </c>
      <c r="AJ104" s="136"/>
      <c r="AK104" s="137"/>
      <c r="AL104" s="114">
        <v>4</v>
      </c>
      <c r="AM104" s="93" t="s">
        <v>33</v>
      </c>
      <c r="AN104" s="73">
        <v>28</v>
      </c>
      <c r="AO104" s="74">
        <v>0</v>
      </c>
      <c r="AP104" s="74">
        <v>28</v>
      </c>
      <c r="AQ104" s="75">
        <v>0</v>
      </c>
      <c r="AR104" s="93" t="s">
        <v>135</v>
      </c>
      <c r="AS104" s="115">
        <v>15</v>
      </c>
    </row>
    <row r="105" spans="1:45" s="71" customFormat="1" ht="18" customHeight="1" thickTop="1">
      <c r="A105" s="122" t="s">
        <v>93</v>
      </c>
      <c r="B105" s="138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131" t="s">
        <v>136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2"/>
      <c r="X105" s="138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2"/>
      <c r="AI105" s="131" t="s">
        <v>137</v>
      </c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2"/>
    </row>
    <row r="106" spans="1:45" s="71" customFormat="1" ht="18" customHeight="1">
      <c r="A106" s="123"/>
      <c r="B106" s="14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4"/>
      <c r="X106" s="14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4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4"/>
    </row>
    <row r="107" spans="1:45" s="71" customFormat="1" ht="18" customHeight="1" thickBot="1">
      <c r="A107" s="124"/>
      <c r="B107" s="135"/>
      <c r="C107" s="136"/>
      <c r="D107" s="137"/>
      <c r="E107" s="114"/>
      <c r="F107" s="93"/>
      <c r="G107" s="73"/>
      <c r="H107" s="74"/>
      <c r="I107" s="74"/>
      <c r="J107" s="75"/>
      <c r="K107" s="93"/>
      <c r="L107" s="115"/>
      <c r="M107" s="135" t="str">
        <f>CONCATENATE($F$10,$G$10,".",$H$10,".","0",RIGHT($M$14,1),".",RIGHT(V107,1),$A105)</f>
        <v>L411.15.06.f02</v>
      </c>
      <c r="N107" s="136"/>
      <c r="O107" s="137"/>
      <c r="P107" s="114">
        <v>4</v>
      </c>
      <c r="Q107" s="93" t="s">
        <v>33</v>
      </c>
      <c r="R107" s="73">
        <v>28</v>
      </c>
      <c r="S107" s="74">
        <v>0</v>
      </c>
      <c r="T107" s="74">
        <v>14</v>
      </c>
      <c r="U107" s="75">
        <v>0</v>
      </c>
      <c r="V107" s="93" t="s">
        <v>135</v>
      </c>
      <c r="W107" s="115">
        <v>15</v>
      </c>
      <c r="X107" s="135"/>
      <c r="Y107" s="136"/>
      <c r="Z107" s="137"/>
      <c r="AA107" s="114"/>
      <c r="AB107" s="93"/>
      <c r="AC107" s="73"/>
      <c r="AD107" s="74"/>
      <c r="AE107" s="74"/>
      <c r="AF107" s="75"/>
      <c r="AG107" s="93"/>
      <c r="AH107" s="115"/>
      <c r="AI107" s="135" t="str">
        <f>CONCATENATE($F$10,$G$10,".",$H$10,".","0",RIGHT($AI$14,1),".",RIGHT(AR107,1),$A105)</f>
        <v>L411.15.08.f02</v>
      </c>
      <c r="AJ107" s="136"/>
      <c r="AK107" s="137"/>
      <c r="AL107" s="114">
        <v>2</v>
      </c>
      <c r="AM107" s="93" t="s">
        <v>69</v>
      </c>
      <c r="AN107" s="73">
        <v>0</v>
      </c>
      <c r="AO107" s="74">
        <v>0</v>
      </c>
      <c r="AP107" s="74">
        <v>28</v>
      </c>
      <c r="AQ107" s="75">
        <v>0</v>
      </c>
      <c r="AR107" s="93" t="s">
        <v>135</v>
      </c>
      <c r="AS107" s="115">
        <v>5</v>
      </c>
    </row>
    <row r="108" spans="1:45" s="71" customFormat="1" ht="18" customHeight="1" thickTop="1">
      <c r="A108" s="122" t="s">
        <v>97</v>
      </c>
      <c r="B108" s="150"/>
      <c r="C108" s="151"/>
      <c r="D108" s="151"/>
      <c r="E108" s="151"/>
      <c r="F108" s="151"/>
      <c r="G108" s="151"/>
      <c r="H108" s="151"/>
      <c r="I108" s="151"/>
      <c r="J108" s="151"/>
      <c r="K108" s="151"/>
      <c r="L108" s="152"/>
      <c r="M108" s="131" t="s">
        <v>138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2"/>
      <c r="X108" s="150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2"/>
    </row>
    <row r="109" spans="1:45" s="71" customFormat="1" ht="18" customHeight="1">
      <c r="A109" s="123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5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4"/>
      <c r="X109" s="153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5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4"/>
    </row>
    <row r="110" spans="1:45" s="71" customFormat="1" ht="18" customHeight="1" thickBot="1">
      <c r="A110" s="124"/>
      <c r="B110" s="135"/>
      <c r="C110" s="136"/>
      <c r="D110" s="137"/>
      <c r="E110" s="114"/>
      <c r="F110" s="93"/>
      <c r="G110" s="73"/>
      <c r="H110" s="74"/>
      <c r="I110" s="74"/>
      <c r="J110" s="75"/>
      <c r="K110" s="93"/>
      <c r="L110" s="115"/>
      <c r="M110" s="135" t="str">
        <f>CONCATENATE($F$10,$G$10,".",$H$10,".","0",RIGHT($M$14,1),".",RIGHT(V110,1),$A108)</f>
        <v>L411.15.06.f03</v>
      </c>
      <c r="N110" s="136"/>
      <c r="O110" s="137"/>
      <c r="P110" s="114">
        <v>2</v>
      </c>
      <c r="Q110" s="93" t="s">
        <v>69</v>
      </c>
      <c r="R110" s="73">
        <v>0</v>
      </c>
      <c r="S110" s="74">
        <v>0</v>
      </c>
      <c r="T110" s="74">
        <v>28</v>
      </c>
      <c r="U110" s="75">
        <v>0</v>
      </c>
      <c r="V110" s="93" t="s">
        <v>135</v>
      </c>
      <c r="W110" s="115">
        <v>5</v>
      </c>
      <c r="X110" s="135"/>
      <c r="Y110" s="136"/>
      <c r="Z110" s="137"/>
      <c r="AA110" s="114"/>
      <c r="AB110" s="93"/>
      <c r="AC110" s="73"/>
      <c r="AD110" s="74"/>
      <c r="AE110" s="74"/>
      <c r="AF110" s="75"/>
      <c r="AG110" s="93"/>
      <c r="AH110" s="115"/>
      <c r="AI110" s="135"/>
      <c r="AJ110" s="136"/>
      <c r="AK110" s="137"/>
      <c r="AL110" s="114"/>
      <c r="AM110" s="93"/>
      <c r="AN110" s="73"/>
      <c r="AO110" s="74"/>
      <c r="AP110" s="74"/>
      <c r="AQ110" s="75"/>
      <c r="AR110" s="93"/>
      <c r="AS110" s="115"/>
    </row>
    <row r="111" spans="1:45" s="71" customFormat="1" ht="18" customHeight="1" thickTop="1">
      <c r="A111" s="175" t="s">
        <v>71</v>
      </c>
      <c r="B111" s="156" t="s">
        <v>72</v>
      </c>
      <c r="C111" s="157"/>
      <c r="D111" s="76"/>
      <c r="E111" s="158">
        <f>SUM(G104:J104,G107:J107,G110:J110)</f>
        <v>42</v>
      </c>
      <c r="F111" s="159"/>
      <c r="G111" s="164" t="s">
        <v>73</v>
      </c>
      <c r="H111" s="165"/>
      <c r="I111" s="165"/>
      <c r="J111" s="166"/>
      <c r="K111" s="167">
        <f>SUM(L104,L107,L110)</f>
        <v>10</v>
      </c>
      <c r="L111" s="159"/>
      <c r="M111" s="156" t="s">
        <v>72</v>
      </c>
      <c r="N111" s="157"/>
      <c r="O111" s="76"/>
      <c r="P111" s="158">
        <f>SUM(R104:U104,R107:U107,R110:U110)</f>
        <v>126</v>
      </c>
      <c r="Q111" s="159"/>
      <c r="R111" s="164" t="s">
        <v>73</v>
      </c>
      <c r="S111" s="165"/>
      <c r="T111" s="165"/>
      <c r="U111" s="166"/>
      <c r="V111" s="167">
        <f>SUM(W104,W107,W110)</f>
        <v>35</v>
      </c>
      <c r="W111" s="159"/>
      <c r="X111" s="156" t="s">
        <v>72</v>
      </c>
      <c r="Y111" s="157"/>
      <c r="Z111" s="76"/>
      <c r="AA111" s="158">
        <f>SUM(AC104:AF104,AC107:AF107,AC110:AF110)</f>
        <v>42</v>
      </c>
      <c r="AB111" s="159"/>
      <c r="AC111" s="164" t="s">
        <v>73</v>
      </c>
      <c r="AD111" s="165"/>
      <c r="AE111" s="165"/>
      <c r="AF111" s="166"/>
      <c r="AG111" s="167">
        <f>SUM(AH104,AH107,AH110)</f>
        <v>15</v>
      </c>
      <c r="AH111" s="159"/>
      <c r="AI111" s="156" t="s">
        <v>72</v>
      </c>
      <c r="AJ111" s="157"/>
      <c r="AK111" s="76"/>
      <c r="AL111" s="158">
        <f>SUM(AN104:AQ104,AN107:AQ107,AN110:AQ110)</f>
        <v>84</v>
      </c>
      <c r="AM111" s="159"/>
      <c r="AN111" s="164" t="s">
        <v>73</v>
      </c>
      <c r="AO111" s="165"/>
      <c r="AP111" s="165"/>
      <c r="AQ111" s="166"/>
      <c r="AR111" s="167">
        <f>SUM(AS104,AS107,AS110)</f>
        <v>20</v>
      </c>
      <c r="AS111" s="159"/>
    </row>
    <row r="112" spans="1:45" s="71" customFormat="1" ht="18" customHeight="1" thickBot="1">
      <c r="A112" s="176"/>
      <c r="B112" s="162" t="s">
        <v>74</v>
      </c>
      <c r="C112" s="163"/>
      <c r="D112" s="77"/>
      <c r="E112" s="168">
        <f>SUM(E104,E107,E110)</f>
        <v>3</v>
      </c>
      <c r="F112" s="169"/>
      <c r="G112" s="162" t="s">
        <v>75</v>
      </c>
      <c r="H112" s="163"/>
      <c r="I112" s="163"/>
      <c r="J112" s="170"/>
      <c r="K112" s="162" t="s">
        <v>139</v>
      </c>
      <c r="L112" s="170"/>
      <c r="M112" s="162" t="s">
        <v>74</v>
      </c>
      <c r="N112" s="163"/>
      <c r="O112" s="77"/>
      <c r="P112" s="168">
        <f>SUM(P104,P107,P110)</f>
        <v>10</v>
      </c>
      <c r="Q112" s="169"/>
      <c r="R112" s="162" t="s">
        <v>75</v>
      </c>
      <c r="S112" s="163"/>
      <c r="T112" s="163"/>
      <c r="U112" s="170"/>
      <c r="V112" s="162" t="s">
        <v>140</v>
      </c>
      <c r="W112" s="170"/>
      <c r="X112" s="162" t="s">
        <v>74</v>
      </c>
      <c r="Y112" s="163"/>
      <c r="Z112" s="77"/>
      <c r="AA112" s="168">
        <f>SUM(AA104,AA107,AA110)</f>
        <v>4</v>
      </c>
      <c r="AB112" s="169"/>
      <c r="AC112" s="162" t="s">
        <v>75</v>
      </c>
      <c r="AD112" s="163"/>
      <c r="AE112" s="163"/>
      <c r="AF112" s="170"/>
      <c r="AG112" s="162" t="s">
        <v>139</v>
      </c>
      <c r="AH112" s="170"/>
      <c r="AI112" s="162" t="s">
        <v>74</v>
      </c>
      <c r="AJ112" s="163"/>
      <c r="AK112" s="77"/>
      <c r="AL112" s="168">
        <f>SUM(AL104,AL107,AL110)</f>
        <v>6</v>
      </c>
      <c r="AM112" s="169"/>
      <c r="AN112" s="162" t="s">
        <v>75</v>
      </c>
      <c r="AO112" s="163"/>
      <c r="AP112" s="163"/>
      <c r="AQ112" s="170"/>
      <c r="AR112" s="162" t="s">
        <v>139</v>
      </c>
      <c r="AS112" s="170"/>
    </row>
    <row r="113" spans="1:45" s="71" customFormat="1" ht="18" customHeight="1" thickTop="1">
      <c r="A113" s="175" t="s">
        <v>80</v>
      </c>
      <c r="B113" s="156" t="s">
        <v>72</v>
      </c>
      <c r="C113" s="157"/>
      <c r="D113" s="78"/>
      <c r="E113" s="158">
        <f>SUM(G114:J114)</f>
        <v>3</v>
      </c>
      <c r="F113" s="159"/>
      <c r="G113" s="79"/>
      <c r="H113" s="80"/>
      <c r="I113" s="80"/>
      <c r="J113" s="80"/>
      <c r="K113" s="80"/>
      <c r="L113" s="81"/>
      <c r="M113" s="156" t="s">
        <v>72</v>
      </c>
      <c r="N113" s="157"/>
      <c r="O113" s="78"/>
      <c r="P113" s="158">
        <f>SUM(R114:U114)</f>
        <v>9</v>
      </c>
      <c r="Q113" s="159"/>
      <c r="R113" s="79"/>
      <c r="S113" s="80"/>
      <c r="T113" s="80"/>
      <c r="U113" s="80"/>
      <c r="V113" s="80"/>
      <c r="W113" s="81"/>
      <c r="X113" s="156" t="s">
        <v>72</v>
      </c>
      <c r="Y113" s="157"/>
      <c r="Z113" s="78"/>
      <c r="AA113" s="158">
        <f>SUM(AC114:AF114)</f>
        <v>3</v>
      </c>
      <c r="AB113" s="159"/>
      <c r="AC113" s="79"/>
      <c r="AD113" s="80"/>
      <c r="AE113" s="80"/>
      <c r="AF113" s="80"/>
      <c r="AG113" s="80"/>
      <c r="AH113" s="81"/>
      <c r="AI113" s="156" t="s">
        <v>72</v>
      </c>
      <c r="AJ113" s="157"/>
      <c r="AK113" s="78"/>
      <c r="AL113" s="158">
        <f>SUM(AN114:AQ114)</f>
        <v>6</v>
      </c>
      <c r="AM113" s="159"/>
      <c r="AN113" s="79"/>
      <c r="AO113" s="80"/>
      <c r="AP113" s="80"/>
      <c r="AQ113" s="80"/>
      <c r="AR113" s="80"/>
      <c r="AS113" s="81"/>
    </row>
    <row r="114" spans="1:46" s="71" customFormat="1" ht="18" customHeight="1" thickBot="1">
      <c r="A114" s="176"/>
      <c r="B114" s="162" t="s">
        <v>81</v>
      </c>
      <c r="C114" s="163"/>
      <c r="D114" s="82"/>
      <c r="E114" s="82"/>
      <c r="F114" s="83"/>
      <c r="G114" s="84">
        <f>(G104+G107+G110)/14</f>
        <v>2</v>
      </c>
      <c r="H114" s="84">
        <f>(H104+H107+H110)/14</f>
        <v>1</v>
      </c>
      <c r="I114" s="84">
        <f>(I104+I107+I110)/14</f>
        <v>0</v>
      </c>
      <c r="J114" s="84">
        <f>(J104+J107+J110)/14</f>
        <v>0</v>
      </c>
      <c r="K114" s="85" t="s">
        <v>82</v>
      </c>
      <c r="L114" s="86"/>
      <c r="M114" s="162" t="s">
        <v>81</v>
      </c>
      <c r="N114" s="163"/>
      <c r="O114" s="82"/>
      <c r="P114" s="82"/>
      <c r="Q114" s="83"/>
      <c r="R114" s="84">
        <f>(R104+R107+R110)/14</f>
        <v>4</v>
      </c>
      <c r="S114" s="84">
        <f>(S104+S107+S110)/14</f>
        <v>0</v>
      </c>
      <c r="T114" s="84">
        <f>(T104+T107+T110)/14</f>
        <v>5</v>
      </c>
      <c r="U114" s="84">
        <f>(U104+U107+U110)/14</f>
        <v>0</v>
      </c>
      <c r="V114" s="85" t="s">
        <v>82</v>
      </c>
      <c r="W114" s="86"/>
      <c r="X114" s="162" t="s">
        <v>81</v>
      </c>
      <c r="Y114" s="163"/>
      <c r="Z114" s="82"/>
      <c r="AA114" s="82"/>
      <c r="AB114" s="83"/>
      <c r="AC114" s="84">
        <f>(AC104+AC107+AC110)/14</f>
        <v>2</v>
      </c>
      <c r="AD114" s="84">
        <f>(AD104+AD107+AD110)/14</f>
        <v>0</v>
      </c>
      <c r="AE114" s="84">
        <f>(AE104+AE107+AE110)/14</f>
        <v>1</v>
      </c>
      <c r="AF114" s="84">
        <f>(AF104+AF107+AF110)/14</f>
        <v>0</v>
      </c>
      <c r="AG114" s="85" t="s">
        <v>82</v>
      </c>
      <c r="AH114" s="86"/>
      <c r="AI114" s="162" t="s">
        <v>81</v>
      </c>
      <c r="AJ114" s="163"/>
      <c r="AK114" s="82"/>
      <c r="AL114" s="82"/>
      <c r="AM114" s="83"/>
      <c r="AN114" s="84">
        <f>(AN104+AN107+AN110)/14</f>
        <v>2</v>
      </c>
      <c r="AO114" s="84">
        <f>(AO104+AO107+AO110)/14</f>
        <v>0</v>
      </c>
      <c r="AP114" s="84">
        <f>(AP104+AP107+AP110)/14</f>
        <v>4</v>
      </c>
      <c r="AQ114" s="84">
        <f>(AQ104+AQ107+AQ110)/14</f>
        <v>0</v>
      </c>
      <c r="AR114" s="85" t="s">
        <v>82</v>
      </c>
      <c r="AS114" s="86"/>
      <c r="AT114" s="92"/>
    </row>
    <row r="115" spans="1:45" s="32" customFormat="1" ht="19.5" thickBot="1" thickTop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</row>
    <row r="116" spans="1:43" s="32" customFormat="1" ht="16.5" thickBot="1">
      <c r="A116" s="5"/>
      <c r="B116" s="56"/>
      <c r="C116" s="56"/>
      <c r="D116" s="56"/>
      <c r="E116" s="56"/>
      <c r="F116" s="56"/>
      <c r="G116" s="56"/>
      <c r="H116" s="56"/>
      <c r="I116" s="57"/>
      <c r="J116" s="58"/>
      <c r="K116" s="57"/>
      <c r="L116" s="1" t="s">
        <v>141</v>
      </c>
      <c r="M116" s="13"/>
      <c r="N116" s="14"/>
      <c r="O116" s="14"/>
      <c r="P116" s="2"/>
      <c r="Q116" s="3"/>
      <c r="R116" s="3"/>
      <c r="S116" s="3"/>
      <c r="T116" s="3"/>
      <c r="U116" s="3"/>
      <c r="V116" s="3"/>
      <c r="W116" s="3"/>
      <c r="X116" s="13"/>
      <c r="Y116" s="13"/>
      <c r="Z116" s="43"/>
      <c r="AA116" s="43"/>
      <c r="AB116" s="43"/>
      <c r="AC116" s="43"/>
      <c r="AD116" s="43"/>
      <c r="AE116" s="43"/>
      <c r="AF116" s="43"/>
      <c r="AG116" s="43"/>
      <c r="AH116" s="44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2" customFormat="1" ht="16.5" customHeight="1" thickTop="1">
      <c r="A117" s="36"/>
      <c r="B117" s="12"/>
      <c r="C117" s="12"/>
      <c r="D117" s="12"/>
      <c r="E117" s="12"/>
      <c r="F117" s="12"/>
      <c r="G117" s="12"/>
      <c r="H117" s="12"/>
      <c r="I117" s="33"/>
      <c r="J117" s="37"/>
      <c r="K117" s="33"/>
      <c r="L117" s="15"/>
      <c r="M117" s="188" t="s">
        <v>142</v>
      </c>
      <c r="N117" s="189"/>
      <c r="O117" s="189"/>
      <c r="P117" s="189"/>
      <c r="Q117" s="189"/>
      <c r="R117" s="189"/>
      <c r="S117" s="189"/>
      <c r="T117" s="189"/>
      <c r="U117" s="189"/>
      <c r="V117" s="189"/>
      <c r="W117" s="190"/>
      <c r="X117" s="6"/>
      <c r="Y117" s="50" t="s">
        <v>143</v>
      </c>
      <c r="Z117" s="6"/>
      <c r="AA117" s="6"/>
      <c r="AB117" s="6"/>
      <c r="AC117" s="45"/>
      <c r="AD117" s="45"/>
      <c r="AE117" s="45"/>
      <c r="AF117" s="45"/>
      <c r="AG117" s="45"/>
      <c r="AH117" s="46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2" customFormat="1" ht="15.75" customHeight="1">
      <c r="A118" s="36"/>
      <c r="B118" s="12"/>
      <c r="C118" s="12"/>
      <c r="D118" s="12"/>
      <c r="E118" s="12"/>
      <c r="F118" s="12"/>
      <c r="G118" s="12"/>
      <c r="H118" s="12"/>
      <c r="I118" s="33"/>
      <c r="J118" s="37"/>
      <c r="K118" s="33"/>
      <c r="L118" s="16"/>
      <c r="M118" s="191"/>
      <c r="N118" s="192"/>
      <c r="O118" s="192"/>
      <c r="P118" s="192"/>
      <c r="Q118" s="192"/>
      <c r="R118" s="192"/>
      <c r="S118" s="192"/>
      <c r="T118" s="192"/>
      <c r="U118" s="192"/>
      <c r="V118" s="192"/>
      <c r="W118" s="193"/>
      <c r="X118" s="6"/>
      <c r="Y118" s="194" t="s">
        <v>144</v>
      </c>
      <c r="Z118" s="194"/>
      <c r="AA118" s="194"/>
      <c r="AB118" s="194"/>
      <c r="AC118" s="45"/>
      <c r="AD118" s="45"/>
      <c r="AE118" s="45"/>
      <c r="AF118" s="45"/>
      <c r="AG118" s="45"/>
      <c r="AH118" s="46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2" customFormat="1" ht="16.5" customHeight="1" thickBo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6"/>
      <c r="M119" s="195" t="s">
        <v>145</v>
      </c>
      <c r="N119" s="196"/>
      <c r="O119" s="197"/>
      <c r="P119" s="118" t="s">
        <v>146</v>
      </c>
      <c r="Q119" s="94" t="s">
        <v>147</v>
      </c>
      <c r="R119" s="95" t="s">
        <v>148</v>
      </c>
      <c r="S119" s="8" t="s">
        <v>149</v>
      </c>
      <c r="T119" s="8" t="s">
        <v>150</v>
      </c>
      <c r="U119" s="9" t="s">
        <v>151</v>
      </c>
      <c r="V119" s="94" t="s">
        <v>152</v>
      </c>
      <c r="W119" s="119" t="s">
        <v>153</v>
      </c>
      <c r="X119" s="6"/>
      <c r="Y119" s="53" t="s">
        <v>154</v>
      </c>
      <c r="Z119" s="6"/>
      <c r="AA119" s="6"/>
      <c r="AB119" s="6"/>
      <c r="AC119" s="6"/>
      <c r="AD119" s="6"/>
      <c r="AE119" s="6"/>
      <c r="AF119" s="6"/>
      <c r="AG119" s="6"/>
      <c r="AH119" s="18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32" customFormat="1" ht="28.5" customHeight="1" thickTop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183" t="s">
        <v>155</v>
      </c>
      <c r="Z120" s="183"/>
      <c r="AA120" s="183"/>
      <c r="AB120" s="183"/>
      <c r="AC120" s="183"/>
      <c r="AD120" s="183"/>
      <c r="AE120" s="183"/>
      <c r="AF120" s="183"/>
      <c r="AG120" s="183"/>
      <c r="AH120" s="203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4" customFormat="1" ht="15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19"/>
      <c r="M121" s="50" t="s">
        <v>156</v>
      </c>
      <c r="N121" s="42"/>
      <c r="O121" s="42"/>
      <c r="P121" s="47"/>
      <c r="Q121" s="48"/>
      <c r="R121" s="48"/>
      <c r="S121" s="48"/>
      <c r="T121" s="48"/>
      <c r="U121" s="48"/>
      <c r="V121" s="48"/>
      <c r="W121" s="48"/>
      <c r="X121" s="21"/>
      <c r="Y121" s="21"/>
      <c r="Z121" s="20" t="s">
        <v>157</v>
      </c>
      <c r="AA121" s="21"/>
      <c r="AB121" s="21"/>
      <c r="AC121" s="22"/>
      <c r="AD121" s="21"/>
      <c r="AE121" s="21"/>
      <c r="AF121" s="21"/>
      <c r="AG121" s="21"/>
      <c r="AH121" s="23"/>
      <c r="AI121" s="32"/>
      <c r="AJ121" s="32"/>
      <c r="AK121" s="32"/>
      <c r="AL121" s="32"/>
      <c r="AM121" s="32"/>
      <c r="AN121" s="32"/>
      <c r="AO121" s="32"/>
      <c r="AP121" s="32"/>
      <c r="AQ121" s="32"/>
    </row>
    <row r="122" spans="1:43" s="4" customFormat="1" ht="15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24"/>
      <c r="M122" s="50" t="s">
        <v>158</v>
      </c>
      <c r="N122" s="42"/>
      <c r="O122" s="42"/>
      <c r="P122" s="47"/>
      <c r="Q122" s="48"/>
      <c r="R122" s="48"/>
      <c r="S122" s="48"/>
      <c r="T122" s="48"/>
      <c r="U122" s="48"/>
      <c r="V122" s="48"/>
      <c r="W122" s="48"/>
      <c r="X122" s="21"/>
      <c r="Y122" s="21"/>
      <c r="Z122" s="21"/>
      <c r="AA122" s="11" t="s">
        <v>159</v>
      </c>
      <c r="AB122" s="21"/>
      <c r="AC122" s="21"/>
      <c r="AD122" s="21"/>
      <c r="AE122" s="21"/>
      <c r="AF122" s="21"/>
      <c r="AG122" s="21"/>
      <c r="AH122" s="25"/>
      <c r="AI122" s="32"/>
      <c r="AJ122" s="32"/>
      <c r="AK122" s="32"/>
      <c r="AL122" s="32"/>
      <c r="AM122" s="32"/>
      <c r="AN122" s="32"/>
      <c r="AO122" s="32"/>
      <c r="AP122" s="32"/>
      <c r="AQ122" s="32"/>
    </row>
    <row r="123" spans="12:34" s="32" customFormat="1" ht="15.75">
      <c r="L123" s="26"/>
      <c r="M123" s="50" t="s">
        <v>160</v>
      </c>
      <c r="N123" s="42"/>
      <c r="O123" s="42"/>
      <c r="P123" s="48"/>
      <c r="Q123" s="48"/>
      <c r="R123" s="48"/>
      <c r="S123" s="116"/>
      <c r="T123" s="116"/>
      <c r="U123" s="116"/>
      <c r="V123" s="116"/>
      <c r="W123" s="116"/>
      <c r="X123" s="21"/>
      <c r="Y123" s="30"/>
      <c r="Z123" s="30"/>
      <c r="AA123" s="11" t="s">
        <v>161</v>
      </c>
      <c r="AB123" s="30"/>
      <c r="AC123" s="30"/>
      <c r="AD123" s="21"/>
      <c r="AE123" s="10"/>
      <c r="AF123" s="10"/>
      <c r="AG123" s="10"/>
      <c r="AH123" s="28"/>
    </row>
    <row r="124" spans="12:34" s="32" customFormat="1" ht="26.25" customHeight="1">
      <c r="L124" s="26"/>
      <c r="M124" s="48"/>
      <c r="N124" s="183" t="s">
        <v>162</v>
      </c>
      <c r="O124" s="183"/>
      <c r="P124" s="183"/>
      <c r="Q124" s="183"/>
      <c r="R124" s="183"/>
      <c r="S124" s="183"/>
      <c r="T124" s="183"/>
      <c r="U124" s="183"/>
      <c r="V124" s="183"/>
      <c r="W124" s="117"/>
      <c r="X124" s="21"/>
      <c r="Y124" s="10"/>
      <c r="Z124" s="10"/>
      <c r="AA124" s="11" t="s">
        <v>163</v>
      </c>
      <c r="AB124" s="10"/>
      <c r="AC124" s="10"/>
      <c r="AD124" s="10"/>
      <c r="AE124" s="10"/>
      <c r="AF124" s="10"/>
      <c r="AG124" s="10"/>
      <c r="AH124" s="28"/>
    </row>
    <row r="125" spans="12:34" s="32" customFormat="1" ht="15.75" customHeight="1">
      <c r="L125" s="29"/>
      <c r="M125" s="48"/>
      <c r="N125" s="55"/>
      <c r="O125" s="194" t="s">
        <v>164</v>
      </c>
      <c r="P125" s="194"/>
      <c r="Q125" s="194"/>
      <c r="R125" s="194"/>
      <c r="S125" s="194"/>
      <c r="T125" s="194"/>
      <c r="U125" s="194"/>
      <c r="V125" s="194"/>
      <c r="W125" s="117"/>
      <c r="X125" s="21"/>
      <c r="Y125" s="21"/>
      <c r="Z125" s="11"/>
      <c r="AA125" s="11" t="s">
        <v>165</v>
      </c>
      <c r="AB125" s="21"/>
      <c r="AC125" s="21"/>
      <c r="AD125" s="21"/>
      <c r="AE125" s="27"/>
      <c r="AF125" s="27"/>
      <c r="AG125" s="27"/>
      <c r="AH125" s="25"/>
    </row>
    <row r="126" spans="12:34" s="32" customFormat="1" ht="15">
      <c r="L126" s="24"/>
      <c r="M126" s="48"/>
      <c r="N126" s="48"/>
      <c r="O126" s="53" t="s">
        <v>166</v>
      </c>
      <c r="P126" s="53"/>
      <c r="Q126" s="53"/>
      <c r="R126" s="116"/>
      <c r="S126" s="116"/>
      <c r="T126" s="116"/>
      <c r="U126" s="116"/>
      <c r="V126" s="116"/>
      <c r="W126" s="48"/>
      <c r="X126" s="21"/>
      <c r="Y126" s="50" t="s">
        <v>167</v>
      </c>
      <c r="Z126" s="21"/>
      <c r="AA126" s="21"/>
      <c r="AB126" s="21"/>
      <c r="AC126" s="21"/>
      <c r="AD126" s="21"/>
      <c r="AE126" s="21"/>
      <c r="AF126" s="21"/>
      <c r="AG126" s="21"/>
      <c r="AH126" s="31"/>
    </row>
    <row r="127" spans="12:34" s="32" customFormat="1" ht="16.5" customHeight="1" thickBot="1">
      <c r="L127" s="24"/>
      <c r="M127" s="48"/>
      <c r="N127" s="54"/>
      <c r="O127" s="183" t="s">
        <v>168</v>
      </c>
      <c r="P127" s="183"/>
      <c r="Q127" s="183"/>
      <c r="R127" s="183"/>
      <c r="S127" s="183"/>
      <c r="T127" s="183"/>
      <c r="U127" s="183"/>
      <c r="V127" s="183"/>
      <c r="W127" s="183"/>
      <c r="X127" s="198" t="s">
        <v>169</v>
      </c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9"/>
    </row>
    <row r="128" spans="12:34" s="32" customFormat="1" ht="29.25" customHeight="1" thickBot="1" thickTop="1">
      <c r="L128" s="24"/>
      <c r="M128" s="48"/>
      <c r="N128" s="54"/>
      <c r="O128" s="183" t="s">
        <v>170</v>
      </c>
      <c r="P128" s="183"/>
      <c r="Q128" s="183"/>
      <c r="R128" s="183"/>
      <c r="S128" s="183"/>
      <c r="T128" s="183"/>
      <c r="U128" s="183"/>
      <c r="V128" s="183"/>
      <c r="W128" s="183"/>
      <c r="X128" s="200" t="s">
        <v>171</v>
      </c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2"/>
    </row>
    <row r="129" spans="12:34" s="32" customFormat="1" ht="31.5" customHeight="1" thickBot="1" thickTop="1">
      <c r="L129" s="24"/>
      <c r="M129" s="48"/>
      <c r="N129" s="54"/>
      <c r="O129" s="183" t="s">
        <v>172</v>
      </c>
      <c r="P129" s="183"/>
      <c r="Q129" s="183"/>
      <c r="R129" s="183"/>
      <c r="S129" s="183"/>
      <c r="T129" s="183"/>
      <c r="U129" s="183"/>
      <c r="V129" s="183"/>
      <c r="W129" s="184"/>
      <c r="X129" s="185" t="s">
        <v>145</v>
      </c>
      <c r="Y129" s="186"/>
      <c r="Z129" s="187"/>
      <c r="AA129" s="38">
        <v>4</v>
      </c>
      <c r="AB129" s="39" t="s">
        <v>31</v>
      </c>
      <c r="AC129" s="39">
        <v>28</v>
      </c>
      <c r="AD129" s="39">
        <v>28</v>
      </c>
      <c r="AE129" s="39">
        <v>0</v>
      </c>
      <c r="AF129" s="39">
        <v>0</v>
      </c>
      <c r="AG129" s="40" t="s">
        <v>40</v>
      </c>
      <c r="AH129" s="41">
        <v>60</v>
      </c>
    </row>
    <row r="130" spans="12:34" s="32" customFormat="1" ht="15.75" thickTop="1">
      <c r="L130" s="24"/>
      <c r="M130" s="50" t="s">
        <v>173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18"/>
    </row>
    <row r="131" spans="12:34" s="32" customFormat="1" ht="15.75" thickBot="1">
      <c r="L131" s="49" t="s">
        <v>174</v>
      </c>
      <c r="M131" s="60"/>
      <c r="N131" s="67"/>
      <c r="O131" s="67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8"/>
      <c r="AC131" s="68"/>
      <c r="AD131" s="68"/>
      <c r="AE131" s="68"/>
      <c r="AF131" s="68"/>
      <c r="AG131" s="68"/>
      <c r="AH131" s="61"/>
    </row>
    <row r="132" spans="1:45" s="32" customFormat="1" ht="18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</row>
    <row r="133" spans="1:40" s="5" customFormat="1" ht="15.75">
      <c r="A133" s="62" t="s">
        <v>84</v>
      </c>
      <c r="AN133" s="63" t="s">
        <v>127</v>
      </c>
    </row>
    <row r="134" spans="1:38" s="5" customFormat="1" ht="15.75">
      <c r="A134" s="64" t="s">
        <v>86</v>
      </c>
      <c r="AL134" s="64" t="s">
        <v>87</v>
      </c>
    </row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pans="1:45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</row>
    <row r="167" spans="1:45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</row>
    <row r="168" spans="1:45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</row>
    <row r="169" spans="1:45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</row>
    <row r="170" spans="1:45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</row>
    <row r="171" spans="1:45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</row>
    <row r="172" spans="1:45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</row>
    <row r="173" spans="1:45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</row>
    <row r="174" spans="1:45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</row>
    <row r="175" spans="1:45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</row>
    <row r="176" spans="1:45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</row>
    <row r="177" spans="1:45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</row>
    <row r="178" spans="1:45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</row>
    <row r="179" spans="1:45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</row>
    <row r="180" spans="1:45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</row>
    <row r="181" spans="1:45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</row>
    <row r="182" spans="1:45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</row>
    <row r="183" spans="1:45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</row>
    <row r="184" spans="1:45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</row>
    <row r="185" spans="1:4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</row>
    <row r="186" spans="1:4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</row>
    <row r="187" spans="1:4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</row>
    <row r="188" spans="1:4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</row>
    <row r="189" spans="1:4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</row>
    <row r="190" spans="1:4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</row>
    <row r="191" spans="1:4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</row>
    <row r="192" spans="1:4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</row>
    <row r="193" spans="1:4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</row>
    <row r="194" spans="1:4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</row>
    <row r="195" spans="1:4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</row>
    <row r="196" spans="1:4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</row>
    <row r="197" spans="1:4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</row>
    <row r="198" spans="1:4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</row>
    <row r="199" spans="1:4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</row>
    <row r="200" spans="1:4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</row>
  </sheetData>
  <sheetProtection/>
  <mergeCells count="345">
    <mergeCell ref="N124:V124"/>
    <mergeCell ref="B15:L16"/>
    <mergeCell ref="M15:W16"/>
    <mergeCell ref="X15:AH16"/>
    <mergeCell ref="B18:L19"/>
    <mergeCell ref="M18:W19"/>
    <mergeCell ref="X18:AH19"/>
    <mergeCell ref="B21:L22"/>
    <mergeCell ref="M21:W22"/>
    <mergeCell ref="AG111:AH111"/>
    <mergeCell ref="B27:L28"/>
    <mergeCell ref="M27:W28"/>
    <mergeCell ref="X27:AH28"/>
    <mergeCell ref="B36:L37"/>
    <mergeCell ref="M36:W37"/>
    <mergeCell ref="E113:F113"/>
    <mergeCell ref="M113:N113"/>
    <mergeCell ref="P113:Q113"/>
    <mergeCell ref="X100:AS100"/>
    <mergeCell ref="M101:W101"/>
    <mergeCell ref="X101:AH101"/>
    <mergeCell ref="B53:W53"/>
    <mergeCell ref="B100:W100"/>
    <mergeCell ref="A82:A84"/>
    <mergeCell ref="A85:A87"/>
    <mergeCell ref="O129:W129"/>
    <mergeCell ref="X129:Z129"/>
    <mergeCell ref="M117:W118"/>
    <mergeCell ref="Y118:AB118"/>
    <mergeCell ref="M119:O119"/>
    <mergeCell ref="O127:W127"/>
    <mergeCell ref="X127:AH127"/>
    <mergeCell ref="O128:W128"/>
    <mergeCell ref="X128:AH128"/>
    <mergeCell ref="A73:A75"/>
    <mergeCell ref="A88:A90"/>
    <mergeCell ref="A64:A66"/>
    <mergeCell ref="M66:O66"/>
    <mergeCell ref="B69:D69"/>
    <mergeCell ref="M69:O69"/>
    <mergeCell ref="A113:A114"/>
    <mergeCell ref="B113:C113"/>
    <mergeCell ref="AA113:AB113"/>
    <mergeCell ref="O125:V125"/>
    <mergeCell ref="Y120:AH120"/>
    <mergeCell ref="AI113:AJ113"/>
    <mergeCell ref="X113:Y113"/>
    <mergeCell ref="AG112:AH112"/>
    <mergeCell ref="B63:D63"/>
    <mergeCell ref="M63:O63"/>
    <mergeCell ref="B76:L77"/>
    <mergeCell ref="M76:W77"/>
    <mergeCell ref="AI112:AJ112"/>
    <mergeCell ref="B85:L86"/>
    <mergeCell ref="M85:W86"/>
    <mergeCell ref="M70:W71"/>
    <mergeCell ref="B72:D72"/>
    <mergeCell ref="M72:O72"/>
    <mergeCell ref="B90:D90"/>
    <mergeCell ref="B73:L74"/>
    <mergeCell ref="M73:W74"/>
    <mergeCell ref="B75:D75"/>
    <mergeCell ref="M75:O75"/>
    <mergeCell ref="B88:L89"/>
    <mergeCell ref="B87:D87"/>
    <mergeCell ref="M87:O87"/>
    <mergeCell ref="B64:L65"/>
    <mergeCell ref="M64:W65"/>
    <mergeCell ref="B66:D66"/>
    <mergeCell ref="B13:W13"/>
    <mergeCell ref="A67:A69"/>
    <mergeCell ref="B67:L68"/>
    <mergeCell ref="M67:W68"/>
    <mergeCell ref="AL113:AM113"/>
    <mergeCell ref="B114:C114"/>
    <mergeCell ref="M114:N114"/>
    <mergeCell ref="X114:Y114"/>
    <mergeCell ref="AI114:AJ114"/>
    <mergeCell ref="A52:AS52"/>
    <mergeCell ref="AI15:AS16"/>
    <mergeCell ref="AI18:AS19"/>
    <mergeCell ref="X21:AH22"/>
    <mergeCell ref="AI21:AS22"/>
    <mergeCell ref="B24:L25"/>
    <mergeCell ref="M24:W25"/>
    <mergeCell ref="X24:AH25"/>
    <mergeCell ref="AI24:AS25"/>
    <mergeCell ref="B17:D17"/>
    <mergeCell ref="M17:O17"/>
    <mergeCell ref="B84:D84"/>
    <mergeCell ref="M84:O84"/>
    <mergeCell ref="B82:L83"/>
    <mergeCell ref="A70:A72"/>
    <mergeCell ref="AI27:AS28"/>
    <mergeCell ref="B30:L31"/>
    <mergeCell ref="M30:W31"/>
    <mergeCell ref="X30:AH31"/>
    <mergeCell ref="AI30:AS31"/>
    <mergeCell ref="M29:O29"/>
    <mergeCell ref="X29:Z29"/>
    <mergeCell ref="B33:L34"/>
    <mergeCell ref="M33:W34"/>
    <mergeCell ref="X33:AH34"/>
    <mergeCell ref="AI33:AS34"/>
    <mergeCell ref="A111:A112"/>
    <mergeCell ref="K111:L111"/>
    <mergeCell ref="M111:N111"/>
    <mergeCell ref="P111:Q111"/>
    <mergeCell ref="V112:W112"/>
    <mergeCell ref="X112:Y112"/>
    <mergeCell ref="B107:D107"/>
    <mergeCell ref="M107:O107"/>
    <mergeCell ref="X107:Z107"/>
    <mergeCell ref="B55:L56"/>
    <mergeCell ref="M55:W56"/>
    <mergeCell ref="B57:D57"/>
    <mergeCell ref="M57:O57"/>
    <mergeCell ref="AA112:AB112"/>
    <mergeCell ref="AC112:AF112"/>
    <mergeCell ref="M54:W54"/>
    <mergeCell ref="V111:W111"/>
    <mergeCell ref="X111:Y111"/>
    <mergeCell ref="AA111:AB111"/>
    <mergeCell ref="AC111:AF111"/>
    <mergeCell ref="M110:O110"/>
    <mergeCell ref="X110:Z110"/>
    <mergeCell ref="M104:O104"/>
    <mergeCell ref="B78:D78"/>
    <mergeCell ref="M78:O78"/>
    <mergeCell ref="AL112:AM112"/>
    <mergeCell ref="AN112:AQ112"/>
    <mergeCell ref="AR112:AS112"/>
    <mergeCell ref="B58:L59"/>
    <mergeCell ref="M58:W59"/>
    <mergeCell ref="B60:D60"/>
    <mergeCell ref="M60:O60"/>
    <mergeCell ref="R112:U112"/>
    <mergeCell ref="B70:L71"/>
    <mergeCell ref="AI111:AJ111"/>
    <mergeCell ref="AL111:AM111"/>
    <mergeCell ref="AN111:AQ111"/>
    <mergeCell ref="AR111:AS111"/>
    <mergeCell ref="B112:C112"/>
    <mergeCell ref="E112:F112"/>
    <mergeCell ref="G112:J112"/>
    <mergeCell ref="K112:L112"/>
    <mergeCell ref="M112:N112"/>
    <mergeCell ref="P112:Q112"/>
    <mergeCell ref="R111:U111"/>
    <mergeCell ref="AI110:AK110"/>
    <mergeCell ref="B111:C111"/>
    <mergeCell ref="E111:F111"/>
    <mergeCell ref="G111:J111"/>
    <mergeCell ref="AI107:AK107"/>
    <mergeCell ref="A108:A110"/>
    <mergeCell ref="B108:L109"/>
    <mergeCell ref="M108:W109"/>
    <mergeCell ref="X108:AH109"/>
    <mergeCell ref="AI108:AS109"/>
    <mergeCell ref="B110:D110"/>
    <mergeCell ref="X104:Z104"/>
    <mergeCell ref="AI104:AK104"/>
    <mergeCell ref="B105:L106"/>
    <mergeCell ref="M105:W106"/>
    <mergeCell ref="X105:AH106"/>
    <mergeCell ref="AI105:AS106"/>
    <mergeCell ref="A102:A104"/>
    <mergeCell ref="AI14:AS14"/>
    <mergeCell ref="A15:A17"/>
    <mergeCell ref="M14:W14"/>
    <mergeCell ref="X14:AH14"/>
    <mergeCell ref="X17:Z17"/>
    <mergeCell ref="AI17:AK17"/>
    <mergeCell ref="B14:L14"/>
    <mergeCell ref="AI20:AK20"/>
    <mergeCell ref="X23:Z23"/>
    <mergeCell ref="A21:A23"/>
    <mergeCell ref="B23:D23"/>
    <mergeCell ref="M23:O23"/>
    <mergeCell ref="A27:A29"/>
    <mergeCell ref="B29:D29"/>
    <mergeCell ref="X72:Z72"/>
    <mergeCell ref="M88:W89"/>
    <mergeCell ref="X78:Z78"/>
    <mergeCell ref="M82:W83"/>
    <mergeCell ref="X69:Z69"/>
    <mergeCell ref="X88:AH89"/>
    <mergeCell ref="M81:O81"/>
    <mergeCell ref="X81:Z81"/>
    <mergeCell ref="A42:A43"/>
    <mergeCell ref="B42:C42"/>
    <mergeCell ref="E42:F42"/>
    <mergeCell ref="G42:J42"/>
    <mergeCell ref="K42:L42"/>
    <mergeCell ref="M42:N42"/>
    <mergeCell ref="P42:Q42"/>
    <mergeCell ref="R42:U42"/>
    <mergeCell ref="V42:W42"/>
    <mergeCell ref="X42:Y42"/>
    <mergeCell ref="AA42:AB42"/>
    <mergeCell ref="AC42:AF42"/>
    <mergeCell ref="AG42:AH42"/>
    <mergeCell ref="A44:A45"/>
    <mergeCell ref="A11:AS11"/>
    <mergeCell ref="A12:AS12"/>
    <mergeCell ref="X13:AS13"/>
    <mergeCell ref="A18:A20"/>
    <mergeCell ref="B20:D20"/>
    <mergeCell ref="M20:O20"/>
    <mergeCell ref="X20:Z20"/>
    <mergeCell ref="X66:Z66"/>
    <mergeCell ref="AI23:AK23"/>
    <mergeCell ref="A24:A26"/>
    <mergeCell ref="B26:D26"/>
    <mergeCell ref="M26:O26"/>
    <mergeCell ref="X26:Z26"/>
    <mergeCell ref="AI26:AK26"/>
    <mergeCell ref="AI29:AK29"/>
    <mergeCell ref="A30:A32"/>
    <mergeCell ref="B32:D32"/>
    <mergeCell ref="M32:O32"/>
    <mergeCell ref="X32:Z32"/>
    <mergeCell ref="AI32:AK32"/>
    <mergeCell ref="A33:A35"/>
    <mergeCell ref="B35:D35"/>
    <mergeCell ref="M35:O35"/>
    <mergeCell ref="X35:Z35"/>
    <mergeCell ref="AI35:AK35"/>
    <mergeCell ref="A36:A38"/>
    <mergeCell ref="X36:AH37"/>
    <mergeCell ref="AI36:AS37"/>
    <mergeCell ref="B38:D38"/>
    <mergeCell ref="M38:O38"/>
    <mergeCell ref="X38:Z38"/>
    <mergeCell ref="AI38:AK38"/>
    <mergeCell ref="A39:A41"/>
    <mergeCell ref="B39:L40"/>
    <mergeCell ref="M39:W40"/>
    <mergeCell ref="X39:AH40"/>
    <mergeCell ref="AI39:AS40"/>
    <mergeCell ref="B41:D41"/>
    <mergeCell ref="M41:O41"/>
    <mergeCell ref="X41:Z41"/>
    <mergeCell ref="AI41:AK41"/>
    <mergeCell ref="AI42:AJ42"/>
    <mergeCell ref="AL42:AM42"/>
    <mergeCell ref="AN42:AQ42"/>
    <mergeCell ref="AR42:AS42"/>
    <mergeCell ref="B43:C43"/>
    <mergeCell ref="E43:F43"/>
    <mergeCell ref="G43:J43"/>
    <mergeCell ref="K43:L43"/>
    <mergeCell ref="M43:N43"/>
    <mergeCell ref="P43:Q43"/>
    <mergeCell ref="R43:U43"/>
    <mergeCell ref="V43:W43"/>
    <mergeCell ref="X43:Y43"/>
    <mergeCell ref="AA43:AB43"/>
    <mergeCell ref="AC43:AF43"/>
    <mergeCell ref="AG43:AH43"/>
    <mergeCell ref="AI43:AJ43"/>
    <mergeCell ref="AL43:AM43"/>
    <mergeCell ref="AN43:AQ43"/>
    <mergeCell ref="AR43:AS43"/>
    <mergeCell ref="B44:C44"/>
    <mergeCell ref="E44:F44"/>
    <mergeCell ref="M44:N44"/>
    <mergeCell ref="P44:Q44"/>
    <mergeCell ref="X44:Y44"/>
    <mergeCell ref="AA44:AB44"/>
    <mergeCell ref="AI44:AJ44"/>
    <mergeCell ref="AL44:AM44"/>
    <mergeCell ref="B45:C45"/>
    <mergeCell ref="M45:N45"/>
    <mergeCell ref="X45:Y45"/>
    <mergeCell ref="AI45:AJ45"/>
    <mergeCell ref="A105:A107"/>
    <mergeCell ref="B104:D104"/>
    <mergeCell ref="X58:AH59"/>
    <mergeCell ref="AI58:AS59"/>
    <mergeCell ref="X60:Z60"/>
    <mergeCell ref="AI60:AK60"/>
    <mergeCell ref="X61:AH62"/>
    <mergeCell ref="AI61:AS62"/>
    <mergeCell ref="X63:Z63"/>
    <mergeCell ref="X67:AH68"/>
    <mergeCell ref="AI63:AK63"/>
    <mergeCell ref="X64:AH65"/>
    <mergeCell ref="AI64:AS65"/>
    <mergeCell ref="AI66:AK66"/>
    <mergeCell ref="X84:Z84"/>
    <mergeCell ref="AI67:AS68"/>
    <mergeCell ref="X79:AH80"/>
    <mergeCell ref="AI79:AS80"/>
    <mergeCell ref="AI101:AS101"/>
    <mergeCell ref="B102:L103"/>
    <mergeCell ref="M102:W103"/>
    <mergeCell ref="X102:AH103"/>
    <mergeCell ref="AI102:AS103"/>
    <mergeCell ref="B101:L101"/>
    <mergeCell ref="Q93:AJ93"/>
    <mergeCell ref="AI88:AS89"/>
    <mergeCell ref="X90:Z90"/>
    <mergeCell ref="A98:AS98"/>
    <mergeCell ref="A99:AS99"/>
    <mergeCell ref="AI69:AK69"/>
    <mergeCell ref="X70:AH71"/>
    <mergeCell ref="AI70:AS71"/>
    <mergeCell ref="AI72:AK72"/>
    <mergeCell ref="X73:AH74"/>
    <mergeCell ref="AI73:AS74"/>
    <mergeCell ref="AI81:AK81"/>
    <mergeCell ref="X82:AH83"/>
    <mergeCell ref="AI82:AS83"/>
    <mergeCell ref="X75:Z75"/>
    <mergeCell ref="AI75:AK75"/>
    <mergeCell ref="X76:AH77"/>
    <mergeCell ref="AI76:AS77"/>
    <mergeCell ref="AI78:AK78"/>
    <mergeCell ref="M90:O90"/>
    <mergeCell ref="A76:A78"/>
    <mergeCell ref="A51:AS51"/>
    <mergeCell ref="X53:AS53"/>
    <mergeCell ref="A79:A81"/>
    <mergeCell ref="B79:L80"/>
    <mergeCell ref="M79:W80"/>
    <mergeCell ref="B81:D81"/>
    <mergeCell ref="AI90:AK90"/>
    <mergeCell ref="AI84:AK84"/>
    <mergeCell ref="X85:AH86"/>
    <mergeCell ref="AI85:AS86"/>
    <mergeCell ref="X87:Z87"/>
    <mergeCell ref="AI87:AK87"/>
    <mergeCell ref="X54:AH54"/>
    <mergeCell ref="AI54:AS54"/>
    <mergeCell ref="X55:AH56"/>
    <mergeCell ref="AI55:AS56"/>
    <mergeCell ref="X57:Z57"/>
    <mergeCell ref="AI57:AK57"/>
    <mergeCell ref="B54:L54"/>
    <mergeCell ref="A58:A60"/>
    <mergeCell ref="A61:A63"/>
    <mergeCell ref="B61:L62"/>
    <mergeCell ref="M61:W62"/>
    <mergeCell ref="A55:A5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4" r:id="rId2"/>
  <headerFooter alignWithMargins="0">
    <oddHeader>&amp;R
</oddHeader>
  </headerFooter>
  <rowBreaks count="3" manualBreakCount="3">
    <brk id="49" max="44" man="1"/>
    <brk id="96" max="44" man="1"/>
    <brk id="13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2015-12-15T05:58:11Z</dcterms:modified>
  <cp:category/>
  <cp:version/>
  <cp:contentType/>
  <cp:contentStatus/>
</cp:coreProperties>
</file>