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480" yWindow="120" windowWidth="12120" windowHeight="9120" activeTab="0"/>
  </bookViews>
  <sheets>
    <sheet name="Anii I-II" sheetId="1" r:id="rId1"/>
  </sheets>
  <definedNames>
    <definedName name="_xlnm.Print_Area" localSheetId="0">'Anii I-II'!$A$1:$W$194</definedName>
  </definedNames>
  <calcPr calcId="162912"/>
</workbook>
</file>

<file path=xl/sharedStrings.xml><?xml version="1.0" encoding="utf-8"?>
<sst xmlns="http://schemas.openxmlformats.org/spreadsheetml/2006/main" count="189" uniqueCount="102">
  <si>
    <t>Politenica University of Timisoara</t>
  </si>
  <si>
    <t>Mechanical Engineering Faculty</t>
  </si>
  <si>
    <r>
      <rPr>
        <sz val="12"/>
        <color indexed="18"/>
        <rFont val="Arial"/>
        <family val="2"/>
      </rPr>
      <t>Field of study</t>
    </r>
    <r>
      <rPr>
        <b/>
        <sz val="12"/>
        <color indexed="18"/>
        <rFont val="Arial"/>
        <family val="2"/>
      </rPr>
      <t>: Industrial Engineering</t>
    </r>
  </si>
  <si>
    <r>
      <rPr>
        <sz val="12"/>
        <color indexed="18"/>
        <rFont val="Arial"/>
        <family val="2"/>
      </rPr>
      <t>Master study program</t>
    </r>
    <r>
      <rPr>
        <b/>
        <sz val="12"/>
        <color indexed="18"/>
        <rFont val="Arial"/>
        <family val="2"/>
      </rPr>
      <t>: Integrated Engineering</t>
    </r>
  </si>
  <si>
    <r>
      <t xml:space="preserve">Form of study: </t>
    </r>
    <r>
      <rPr>
        <b/>
        <sz val="12"/>
        <color indexed="18"/>
        <rFont val="Arial"/>
        <family val="2"/>
      </rPr>
      <t>Full time</t>
    </r>
  </si>
  <si>
    <t>http://www.upt.ro/administrare/dgac1/file/2013-2014/legislatie/HG_581-2013_domenii_master_extras_UPT.pdf</t>
  </si>
  <si>
    <r>
      <t xml:space="preserve">Length of studies: </t>
    </r>
    <r>
      <rPr>
        <b/>
        <sz val="12"/>
        <color indexed="18"/>
        <rFont val="Arial"/>
        <family val="2"/>
      </rPr>
      <t>2 years</t>
    </r>
  </si>
  <si>
    <r>
      <t xml:space="preserve">Fundamental domain hierarchy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20</t>
    </r>
  </si>
  <si>
    <r>
      <t xml:space="preserve">Branch of science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70</t>
    </r>
  </si>
  <si>
    <r>
      <t xml:space="preserve">Domain hierarchy </t>
    </r>
    <r>
      <rPr>
        <b/>
        <sz val="12"/>
        <color indexed="18"/>
        <rFont val="Arial"/>
        <family val="2"/>
      </rPr>
      <t>(DII):</t>
    </r>
    <r>
      <rPr>
        <sz val="12"/>
        <color indexed="18"/>
        <rFont val="Arial"/>
        <family val="2"/>
      </rPr>
      <t xml:space="preserve"> 20</t>
    </r>
  </si>
  <si>
    <r>
      <t xml:space="preserve">Master's degree field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>: 10</t>
    </r>
  </si>
  <si>
    <t>Code DFI.Code RSI.Code DII.Code DSU_M</t>
  </si>
  <si>
    <t>http://www.upt.ro/administrare/dgac1/file/2013-2014/legislatie/HG_493-2013_Nomenclator_cod_dom_master_extras_UPT.pdf</t>
  </si>
  <si>
    <t>Cycle</t>
  </si>
  <si>
    <t>c1c2c3</t>
  </si>
  <si>
    <t>a1a2</t>
  </si>
  <si>
    <t>M</t>
  </si>
  <si>
    <t>EDUCATIONAL CURRICULA</t>
  </si>
  <si>
    <t>Academic year 2015 - 2016</t>
  </si>
  <si>
    <t>Year I</t>
  </si>
  <si>
    <t>SEMESTER 1</t>
  </si>
  <si>
    <t>SEMESTER 2</t>
  </si>
  <si>
    <t>1</t>
  </si>
  <si>
    <t>Integrated conception of products</t>
  </si>
  <si>
    <t>Advanced materials in engineering</t>
  </si>
  <si>
    <t>E</t>
  </si>
  <si>
    <t>DAC</t>
  </si>
  <si>
    <t>2</t>
  </si>
  <si>
    <t>Design for manufacturing and assembly</t>
  </si>
  <si>
    <t>Total productive maintenance</t>
  </si>
  <si>
    <t>DA</t>
  </si>
  <si>
    <t>3</t>
  </si>
  <si>
    <t>Optional discipline 1</t>
  </si>
  <si>
    <t>Virtual manufacturing of products</t>
  </si>
  <si>
    <t>4</t>
  </si>
  <si>
    <t>Optional discipline 2</t>
  </si>
  <si>
    <t>Advanced mathematics for engineers</t>
  </si>
  <si>
    <t>5</t>
  </si>
  <si>
    <t>6</t>
  </si>
  <si>
    <t>7</t>
  </si>
  <si>
    <t>8</t>
  </si>
  <si>
    <t>9</t>
  </si>
  <si>
    <t>total / semester</t>
  </si>
  <si>
    <t xml:space="preserve">hours: </t>
  </si>
  <si>
    <t>VPI:</t>
  </si>
  <si>
    <t xml:space="preserve">credits: </t>
  </si>
  <si>
    <t xml:space="preserve">evaluations: </t>
  </si>
  <si>
    <t>4E</t>
  </si>
  <si>
    <t>total / week</t>
  </si>
  <si>
    <t>from witch:</t>
  </si>
  <si>
    <t>(c, s, l, p)</t>
  </si>
  <si>
    <t>Legend</t>
  </si>
  <si>
    <t>Discipline name</t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</si>
  <si>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 n°of laboratory hours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</si>
  <si>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 n°of project hours</t>
    </r>
  </si>
  <si>
    <t>Code</t>
  </si>
  <si>
    <t>nc</t>
  </si>
  <si>
    <t>FE</t>
  </si>
  <si>
    <t>c</t>
  </si>
  <si>
    <t>s</t>
  </si>
  <si>
    <t>l</t>
  </si>
  <si>
    <t>p</t>
  </si>
  <si>
    <t>CF</t>
  </si>
  <si>
    <t>VPI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</si>
  <si>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 xml:space="preserve"> formative category that discipline belongs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</si>
  <si>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</si>
  <si>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Code</t>
    </r>
    <r>
      <rPr>
        <sz val="11"/>
        <color indexed="62"/>
        <rFont val="Arial"/>
        <family val="2"/>
      </rPr>
      <t xml:space="preserve"> = discipline code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</si>
  <si>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torough discipline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</si>
  <si>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ECTS credits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</si>
  <si>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advanced knowledge discipline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</si>
  <si>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evaluation form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</si>
  <si>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synthesis discipline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</si>
  <si>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</si>
  <si>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volume of hours for individual preparation for a semester of 14 wk. plus 4 wk. session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</si>
  <si>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</si>
  <si>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 distributed evaluation</t>
    </r>
  </si>
  <si>
    <t>Exemple</t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</si>
  <si>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 n°of course hours /semester</t>
    </r>
  </si>
  <si>
    <t>Internet technologies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</si>
  <si>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 n°of seminar hours</t>
    </r>
  </si>
  <si>
    <t>DS</t>
  </si>
  <si>
    <t>(*) - optional disciplines enable in the academic year 2015 / 2016</t>
  </si>
  <si>
    <t>Year II</t>
  </si>
  <si>
    <t>SEMESTER 3</t>
  </si>
  <si>
    <t>SEMESTER 4</t>
  </si>
  <si>
    <t>Optional discipline 3</t>
  </si>
  <si>
    <t>Research activity (7 weeks)</t>
  </si>
  <si>
    <t>D</t>
  </si>
  <si>
    <t>Optimal mangement of production systems</t>
  </si>
  <si>
    <t>Dissertation develop (7 weeks)</t>
  </si>
  <si>
    <t>Integrated management of technical projects</t>
  </si>
  <si>
    <t>Manufacture of polymeric materials products</t>
  </si>
  <si>
    <t>1E,1D</t>
  </si>
  <si>
    <t>OPTIONAL DISCIPLINES</t>
  </si>
  <si>
    <t>1.1 O.Ind. - Virtual products design  (*)</t>
  </si>
  <si>
    <t>1.2 O.Ind. - Digital products design</t>
  </si>
  <si>
    <t>2.1 O.Ind. - Advanced machine-tools  (*)</t>
  </si>
  <si>
    <t>2.2 O.Ind. - Flexible manufacturing systems</t>
  </si>
  <si>
    <t>3.1 O.Ind. - 3D Measurements  (*)</t>
  </si>
  <si>
    <t>3.2 O.Ind. - Quality assurance methods</t>
  </si>
  <si>
    <t>RECTOR,</t>
  </si>
  <si>
    <t>Prof.univ.dr.ing.Viorel-Aurel ŞERBAN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</si>
</sst>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b/>
      <sz val="14"/>
      <color indexed="18"/>
      <name val="Franklin Gothic Medium"/>
      <family val="2"/>
    </font>
    <font>
      <sz val="11"/>
      <color indexed="56"/>
      <name val="Arial"/>
      <family val="2"/>
    </font>
    <font>
      <u val="single"/>
      <sz val="10"/>
      <color theme="10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00008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/>
      <top style="medium">
        <color theme="3" tint="-0.24993999302387238"/>
      </top>
      <bottom style="double"/>
    </border>
    <border>
      <left/>
      <right style="medium">
        <color theme="3" tint="-0.24993999302387238"/>
      </right>
      <top/>
      <bottom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thin"/>
      <bottom style="double"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 style="thin">
        <color indexed="56"/>
      </top>
      <bottom/>
    </border>
    <border>
      <left/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/>
    </border>
    <border>
      <left style="medium">
        <color theme="3" tint="-0.24993999302387238"/>
      </left>
      <right/>
      <top/>
      <bottom/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 style="thin">
        <color indexed="56"/>
      </right>
      <top/>
      <bottom/>
    </border>
    <border>
      <left style="thin"/>
      <right style="thin"/>
      <top style="thin"/>
      <bottom style="thin"/>
    </border>
    <border>
      <left style="double"/>
      <right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medium">
        <color theme="3" tint="-0.24993999302387238"/>
      </right>
      <top style="double"/>
      <bottom style="double"/>
    </border>
    <border>
      <left/>
      <right/>
      <top/>
      <bottom style="double"/>
    </border>
    <border>
      <left/>
      <right style="medium">
        <color theme="3" tint="-0.24993999302387238"/>
      </right>
      <top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3" xfId="0" applyFont="1" applyFill="1" applyBorder="1" applyAlignment="1">
      <alignment/>
    </xf>
    <xf numFmtId="0" fontId="6" fillId="0" borderId="0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9" fillId="0" borderId="0" xfId="0" applyFont="1" applyFill="1" applyBorder="1"/>
    <xf numFmtId="0" fontId="6" fillId="0" borderId="2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/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18" xfId="0" applyFont="1" applyFill="1" applyBorder="1"/>
    <xf numFmtId="0" fontId="14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9" fillId="0" borderId="0" xfId="20" applyFill="1" applyAlignment="1">
      <alignment wrapText="1"/>
    </xf>
    <xf numFmtId="0" fontId="2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22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2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Fill="1" applyAlignment="1">
      <alignment shrinkToFit="1"/>
    </xf>
    <xf numFmtId="0" fontId="2" fillId="0" borderId="6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6" fillId="0" borderId="0" xfId="0" applyFont="1" applyFill="1" applyAlignment="1">
      <alignment shrinkToFit="1"/>
    </xf>
    <xf numFmtId="0" fontId="2" fillId="0" borderId="2" xfId="0" applyFont="1" applyFill="1" applyBorder="1" applyAlignment="1">
      <alignment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Alignment="1">
      <alignment shrinkToFit="1"/>
    </xf>
    <xf numFmtId="0" fontId="2" fillId="0" borderId="0" xfId="0" applyFont="1" applyFill="1" applyBorder="1" applyAlignment="1">
      <alignment horizontal="center" vertical="center" shrinkToFit="1"/>
    </xf>
    <xf numFmtId="0" fontId="19" fillId="0" borderId="0" xfId="20" applyFill="1" applyAlignment="1">
      <alignment shrinkToFit="1"/>
    </xf>
    <xf numFmtId="0" fontId="4" fillId="0" borderId="2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0" xfId="0" applyFill="1"/>
    <xf numFmtId="0" fontId="0" fillId="0" borderId="29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3" fillId="0" borderId="2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9" fillId="0" borderId="0" xfId="20" applyFill="1" applyBorder="1" applyAlignment="1">
      <alignment horizontal="left" wrapText="1"/>
    </xf>
    <xf numFmtId="0" fontId="19" fillId="0" borderId="0" xfId="20" applyFill="1" applyAlignment="1">
      <alignment horizontal="left" wrapText="1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22</xdr:col>
      <xdr:colOff>304800</xdr:colOff>
      <xdr:row>5</xdr:row>
      <xdr:rowOff>0</xdr:rowOff>
    </xdr:to>
    <xdr:pic>
      <xdr:nvPicPr>
        <xdr:cNvPr id="112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43525" y="0"/>
          <a:ext cx="2828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t.ro/administrare/dgac1/file/2013-2014/legislatie/HG_493-2013_Nomenclator_cod_dom_master_extras_UPT.pdf" TargetMode="External" /><Relationship Id="rId2" Type="http://schemas.openxmlformats.org/officeDocument/2006/relationships/hyperlink" Target="http://www.upt.ro/administrare/dgac1/file/2013-2014/legislatie/HG_581-2013_domenii_master_extras_UPT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60"/>
  <sheetViews>
    <sheetView tabSelected="1" view="pageBreakPreview" zoomScale="90" zoomScaleSheetLayoutView="90" workbookViewId="0" topLeftCell="A1">
      <selection activeCell="Y57" sqref="Y57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10" width="4.7109375" style="0" customWidth="1"/>
    <col min="11" max="11" width="4.7109375" style="98" customWidth="1"/>
    <col min="12" max="12" width="4.7109375" style="0" customWidth="1"/>
    <col min="13" max="15" width="5.7109375" style="0" customWidth="1"/>
    <col min="16" max="21" width="4.7109375" style="0" customWidth="1"/>
    <col min="22" max="22" width="4.7109375" style="98" customWidth="1"/>
    <col min="23" max="23" width="4.7109375" style="0" customWidth="1"/>
  </cols>
  <sheetData>
    <row r="1" ht="12.75"/>
    <row r="2" spans="2:22" s="53" customFormat="1" ht="15">
      <c r="B2" s="28"/>
      <c r="C2" s="28"/>
      <c r="D2" s="28"/>
      <c r="E2" s="28"/>
      <c r="F2" s="28"/>
      <c r="G2" s="28"/>
      <c r="H2" s="28"/>
      <c r="I2" s="28"/>
      <c r="J2" s="28"/>
      <c r="K2" s="94"/>
      <c r="L2" s="28"/>
      <c r="M2" s="28"/>
      <c r="N2" s="28"/>
      <c r="O2" s="28"/>
      <c r="P2" s="28"/>
      <c r="Q2" s="28"/>
      <c r="V2" s="94"/>
    </row>
    <row r="3" spans="1:22" s="53" customFormat="1" ht="18">
      <c r="A3" s="50" t="s">
        <v>0</v>
      </c>
      <c r="K3" s="94"/>
      <c r="L3" s="28"/>
      <c r="M3" s="28"/>
      <c r="N3" s="28"/>
      <c r="O3" s="28"/>
      <c r="P3" s="28"/>
      <c r="Q3" s="28"/>
      <c r="V3" s="94"/>
    </row>
    <row r="4" spans="11:22" s="53" customFormat="1" ht="15" customHeight="1">
      <c r="K4" s="95"/>
      <c r="L4" s="56"/>
      <c r="M4" s="56"/>
      <c r="N4" s="56"/>
      <c r="O4" s="56"/>
      <c r="P4" s="56"/>
      <c r="Q4" s="56"/>
      <c r="R4" s="56"/>
      <c r="S4" s="56"/>
      <c r="T4" s="56"/>
      <c r="U4" s="56"/>
      <c r="V4" s="95"/>
    </row>
    <row r="5" spans="11:22" s="53" customFormat="1" ht="15.75">
      <c r="K5" s="96"/>
      <c r="L5" s="54"/>
      <c r="M5" s="54"/>
      <c r="N5" s="54"/>
      <c r="O5" s="54"/>
      <c r="P5" s="54"/>
      <c r="Q5" s="54"/>
      <c r="V5" s="94"/>
    </row>
    <row r="6" spans="1:22" s="53" customFormat="1" ht="15.75">
      <c r="A6" s="124" t="s">
        <v>1</v>
      </c>
      <c r="K6" s="96"/>
      <c r="L6" s="54"/>
      <c r="M6" s="54"/>
      <c r="N6" s="54"/>
      <c r="O6" s="54"/>
      <c r="P6" s="54"/>
      <c r="Q6" s="54"/>
      <c r="V6" s="94"/>
    </row>
    <row r="7" spans="1:22" s="53" customFormat="1" ht="15.75">
      <c r="A7" s="124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96"/>
      <c r="L7" s="54"/>
      <c r="M7" s="54"/>
      <c r="N7" s="54"/>
      <c r="O7" s="54"/>
      <c r="P7" s="54"/>
      <c r="Q7" s="54"/>
      <c r="V7" s="94"/>
    </row>
    <row r="8" spans="1:24" s="24" customFormat="1" ht="15.75">
      <c r="A8" s="122" t="s">
        <v>3</v>
      </c>
      <c r="B8" s="122"/>
      <c r="C8" s="122"/>
      <c r="D8" s="122"/>
      <c r="E8" s="122"/>
      <c r="F8" s="122"/>
      <c r="G8" s="122"/>
      <c r="H8" s="122"/>
      <c r="I8" s="122"/>
      <c r="J8" s="122"/>
      <c r="K8" s="97"/>
      <c r="L8" s="60"/>
      <c r="M8" s="60"/>
      <c r="N8" s="60"/>
      <c r="O8" s="60"/>
      <c r="P8" s="60"/>
      <c r="Q8" s="60"/>
      <c r="R8" s="60"/>
      <c r="S8" s="60"/>
      <c r="T8" s="60"/>
      <c r="U8" s="60"/>
      <c r="V8" s="115"/>
      <c r="W8" s="60"/>
      <c r="X8" s="29"/>
    </row>
    <row r="9" spans="1:24" s="24" customFormat="1" ht="32.25" customHeight="1">
      <c r="A9" s="136" t="s">
        <v>4</v>
      </c>
      <c r="B9" s="136"/>
      <c r="C9" s="136"/>
      <c r="D9" s="136"/>
      <c r="E9" s="136"/>
      <c r="F9" s="136"/>
      <c r="G9" s="136"/>
      <c r="H9" s="136"/>
      <c r="I9" s="136"/>
      <c r="J9" s="136"/>
      <c r="K9" s="139" t="s">
        <v>5</v>
      </c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29"/>
      <c r="X9" s="29"/>
    </row>
    <row r="10" spans="1:25" s="24" customFormat="1" ht="15.75" customHeight="1">
      <c r="A10" s="137" t="s">
        <v>6</v>
      </c>
      <c r="B10" s="137"/>
      <c r="C10" s="137"/>
      <c r="D10" s="137"/>
      <c r="E10" s="137"/>
      <c r="F10" s="137"/>
      <c r="G10" s="137"/>
      <c r="H10" s="137"/>
      <c r="I10" s="137"/>
      <c r="J10" s="55"/>
      <c r="K10" s="97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97"/>
      <c r="W10" s="29"/>
      <c r="X10" s="29"/>
      <c r="Y10" s="26"/>
    </row>
    <row r="11" spans="1:25" s="24" customFormat="1" ht="15.75">
      <c r="A11" s="57"/>
      <c r="B11" s="132"/>
      <c r="C11" s="132"/>
      <c r="D11" s="132"/>
      <c r="E11" s="132"/>
      <c r="F11" s="132"/>
      <c r="G11" s="132"/>
      <c r="H11" s="132"/>
      <c r="I11" s="132"/>
      <c r="J11" s="55"/>
      <c r="K11" s="97"/>
      <c r="L11" s="29"/>
      <c r="M11" s="29"/>
      <c r="N11" s="123"/>
      <c r="O11" s="29"/>
      <c r="P11" s="29"/>
      <c r="Q11" s="29"/>
      <c r="R11" s="29"/>
      <c r="S11" s="29"/>
      <c r="T11" s="29"/>
      <c r="U11" s="29"/>
      <c r="V11" s="97"/>
      <c r="W11" s="29"/>
      <c r="X11" s="29"/>
      <c r="Y11" s="26"/>
    </row>
    <row r="12" spans="1:25" s="24" customFormat="1" ht="15.75">
      <c r="A12" s="29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97"/>
      <c r="L12" s="29"/>
      <c r="M12" s="29"/>
      <c r="N12" s="123"/>
      <c r="O12" s="29"/>
      <c r="P12" s="29"/>
      <c r="Q12" s="29"/>
      <c r="R12" s="29"/>
      <c r="S12" s="29"/>
      <c r="T12" s="29"/>
      <c r="U12" s="29"/>
      <c r="V12" s="97"/>
      <c r="W12" s="29"/>
      <c r="X12" s="29"/>
      <c r="Y12" s="26"/>
    </row>
    <row r="13" spans="1:25" s="8" customFormat="1" ht="15.75">
      <c r="A13" s="29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97"/>
      <c r="L13" s="29"/>
      <c r="M13" s="29"/>
      <c r="N13" s="123"/>
      <c r="O13" s="29"/>
      <c r="P13" s="29"/>
      <c r="Q13" s="29"/>
      <c r="R13" s="29"/>
      <c r="S13" s="29"/>
      <c r="T13" s="29"/>
      <c r="U13" s="29"/>
      <c r="V13" s="97"/>
      <c r="W13" s="29"/>
      <c r="X13" s="29"/>
      <c r="Y13" s="26"/>
    </row>
    <row r="14" spans="1:25" s="8" customFormat="1" ht="15.75">
      <c r="A14" s="29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97"/>
      <c r="L14" s="29"/>
      <c r="M14" s="29"/>
      <c r="N14" s="123"/>
      <c r="O14" s="29"/>
      <c r="P14" s="29"/>
      <c r="Q14" s="29"/>
      <c r="R14" s="29"/>
      <c r="S14" s="29"/>
      <c r="T14" s="29"/>
      <c r="U14" s="29"/>
      <c r="V14" s="97"/>
      <c r="W14" s="29"/>
      <c r="X14" s="29"/>
      <c r="Y14" s="26"/>
    </row>
    <row r="15" spans="1:10" ht="15.75">
      <c r="A15" s="29" t="s">
        <v>10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23" ht="31.5" customHeight="1">
      <c r="A17" s="61" t="s">
        <v>11</v>
      </c>
      <c r="B17" s="58"/>
      <c r="C17" s="58"/>
      <c r="D17" s="58"/>
      <c r="E17" s="58"/>
      <c r="F17" s="58"/>
      <c r="G17" s="59"/>
      <c r="H17" s="29"/>
      <c r="I17" s="138" t="s">
        <v>12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:10" ht="15">
      <c r="A18" s="125">
        <v>20</v>
      </c>
      <c r="B18" s="126">
        <v>70</v>
      </c>
      <c r="C18" s="126">
        <v>20</v>
      </c>
      <c r="D18" s="126"/>
      <c r="E18" s="126">
        <v>10</v>
      </c>
      <c r="F18" s="26"/>
      <c r="G18" s="127"/>
      <c r="H18" s="29"/>
      <c r="I18" s="29"/>
      <c r="J18" s="29"/>
    </row>
    <row r="19" spans="1:9" ht="12.75">
      <c r="A19" s="128"/>
      <c r="B19" s="128"/>
      <c r="C19" s="128"/>
      <c r="D19" s="128"/>
      <c r="E19" s="128"/>
      <c r="F19" s="129" t="s">
        <v>13</v>
      </c>
      <c r="G19" s="130" t="s">
        <v>14</v>
      </c>
      <c r="H19" s="130" t="s">
        <v>15</v>
      </c>
      <c r="I19" s="98"/>
    </row>
    <row r="20" spans="1:23" s="6" customFormat="1" ht="14.25">
      <c r="A20" s="4"/>
      <c r="B20" s="4"/>
      <c r="C20" s="4"/>
      <c r="D20" s="4"/>
      <c r="E20" s="4"/>
      <c r="F20" s="131" t="s">
        <v>16</v>
      </c>
      <c r="G20" s="131">
        <v>421</v>
      </c>
      <c r="H20" s="131">
        <v>15</v>
      </c>
      <c r="I20" s="99"/>
      <c r="J20" s="5"/>
      <c r="K20" s="99"/>
      <c r="L20" s="5"/>
      <c r="M20" s="5"/>
      <c r="N20" s="5"/>
      <c r="O20" s="5"/>
      <c r="P20" s="5"/>
      <c r="Q20" s="5"/>
      <c r="R20" s="5"/>
      <c r="S20" s="5"/>
      <c r="T20" s="5"/>
      <c r="U20" s="5"/>
      <c r="V20" s="99"/>
      <c r="W20" s="5"/>
    </row>
    <row r="21" spans="1:23" s="7" customFormat="1" ht="18">
      <c r="A21" s="205" t="s">
        <v>17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</row>
    <row r="22" spans="1:23" s="7" customFormat="1" ht="18">
      <c r="A22" s="205" t="s">
        <v>18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</row>
    <row r="23" spans="1:23" s="8" customFormat="1" ht="18.75" thickBot="1">
      <c r="A23" s="206" t="s">
        <v>19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</row>
    <row r="24" spans="1:23" s="8" customFormat="1" ht="27.75" customHeight="1" thickBot="1" thickTop="1">
      <c r="A24" s="9"/>
      <c r="B24" s="194" t="s">
        <v>20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6"/>
      <c r="M24" s="195" t="s">
        <v>21</v>
      </c>
      <c r="N24" s="195"/>
      <c r="O24" s="195"/>
      <c r="P24" s="195"/>
      <c r="Q24" s="195"/>
      <c r="R24" s="195"/>
      <c r="S24" s="195"/>
      <c r="T24" s="195"/>
      <c r="U24" s="195"/>
      <c r="V24" s="195"/>
      <c r="W24" s="196"/>
    </row>
    <row r="25" spans="1:23" s="8" customFormat="1" ht="13.5" customHeight="1" thickTop="1">
      <c r="A25" s="149" t="s">
        <v>22</v>
      </c>
      <c r="B25" s="180" t="s">
        <v>23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M25" s="153" t="s">
        <v>24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4"/>
    </row>
    <row r="26" spans="1:23" s="8" customFormat="1" ht="12.75" customHeight="1">
      <c r="A26" s="149"/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6"/>
    </row>
    <row r="27" spans="1:23" s="8" customFormat="1" ht="15.75" customHeight="1" thickBot="1">
      <c r="A27" s="150"/>
      <c r="B27" s="145" t="str">
        <f>CONCATENATE($F$20,$G$20,".",$H$20,".","0",RIGHT(B$24,1),".",RIGHT(K27,1),$A25)</f>
        <v>M421.15.01.C1</v>
      </c>
      <c r="C27" s="146"/>
      <c r="D27" s="147"/>
      <c r="E27" s="11">
        <v>9</v>
      </c>
      <c r="F27" s="12" t="s">
        <v>25</v>
      </c>
      <c r="G27" s="12">
        <v>28</v>
      </c>
      <c r="H27" s="12">
        <v>0</v>
      </c>
      <c r="I27" s="12">
        <v>0</v>
      </c>
      <c r="J27" s="12">
        <v>28</v>
      </c>
      <c r="K27" s="93" t="s">
        <v>26</v>
      </c>
      <c r="L27" s="14">
        <f>E27*560/30</f>
        <v>168</v>
      </c>
      <c r="M27" s="145" t="str">
        <f>CONCATENATE($F$20,$G$20,".",$H$20,".","0",RIGHT(M$24,1),".",RIGHT(V27,1),$A25)</f>
        <v>M421.15.02.C1</v>
      </c>
      <c r="N27" s="146"/>
      <c r="O27" s="147"/>
      <c r="P27" s="11">
        <v>8</v>
      </c>
      <c r="Q27" s="12" t="s">
        <v>25</v>
      </c>
      <c r="R27" s="12">
        <v>28</v>
      </c>
      <c r="S27" s="12">
        <v>0</v>
      </c>
      <c r="T27" s="12">
        <v>14</v>
      </c>
      <c r="U27" s="12">
        <v>0</v>
      </c>
      <c r="V27" s="93" t="s">
        <v>26</v>
      </c>
      <c r="W27" s="14">
        <f>P27*560/30</f>
        <v>149.33333333333334</v>
      </c>
    </row>
    <row r="28" spans="1:23" s="8" customFormat="1" ht="13.5" customHeight="1" thickTop="1">
      <c r="A28" s="148" t="s">
        <v>27</v>
      </c>
      <c r="B28" s="197" t="s">
        <v>28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9"/>
      <c r="M28" s="198" t="s">
        <v>29</v>
      </c>
      <c r="N28" s="198"/>
      <c r="O28" s="198"/>
      <c r="P28" s="198"/>
      <c r="Q28" s="198"/>
      <c r="R28" s="198"/>
      <c r="S28" s="198"/>
      <c r="T28" s="198"/>
      <c r="U28" s="198"/>
      <c r="V28" s="198"/>
      <c r="W28" s="199"/>
    </row>
    <row r="29" spans="1:23" s="8" customFormat="1" ht="12.75" customHeight="1">
      <c r="A29" s="149"/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5"/>
    </row>
    <row r="30" spans="1:23" s="8" customFormat="1" ht="15.75" customHeight="1" thickBot="1">
      <c r="A30" s="150"/>
      <c r="B30" s="145" t="str">
        <f>CONCATENATE($F$20,$G$20,".",$H$20,".","0",RIGHT(B$24,1),".",RIGHT(K30,1),$A28)</f>
        <v>M421.15.01.A2</v>
      </c>
      <c r="C30" s="146"/>
      <c r="D30" s="147"/>
      <c r="E30" s="11">
        <v>6</v>
      </c>
      <c r="F30" s="12" t="s">
        <v>25</v>
      </c>
      <c r="G30" s="12">
        <v>21</v>
      </c>
      <c r="H30" s="12">
        <v>0</v>
      </c>
      <c r="I30" s="12">
        <v>0</v>
      </c>
      <c r="J30" s="12">
        <v>21</v>
      </c>
      <c r="K30" s="93" t="s">
        <v>30</v>
      </c>
      <c r="L30" s="14">
        <f>E30*560/30</f>
        <v>112</v>
      </c>
      <c r="M30" s="145" t="str">
        <f>CONCATENATE($F$20,$G$20,".",$H$20,".","0",RIGHT(M$24,1),".",RIGHT(V30,1),$A28)</f>
        <v>M421.15.02.A2</v>
      </c>
      <c r="N30" s="146"/>
      <c r="O30" s="147"/>
      <c r="P30" s="11">
        <v>6</v>
      </c>
      <c r="Q30" s="12" t="s">
        <v>25</v>
      </c>
      <c r="R30" s="12">
        <v>21</v>
      </c>
      <c r="S30" s="12">
        <v>0</v>
      </c>
      <c r="T30" s="12">
        <v>0</v>
      </c>
      <c r="U30" s="12">
        <v>21</v>
      </c>
      <c r="V30" s="93" t="s">
        <v>30</v>
      </c>
      <c r="W30" s="14">
        <f>P30*560/30</f>
        <v>112</v>
      </c>
    </row>
    <row r="31" spans="1:23" s="8" customFormat="1" ht="13.5" customHeight="1" thickTop="1">
      <c r="A31" s="148" t="s">
        <v>31</v>
      </c>
      <c r="B31" s="186" t="s">
        <v>32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8"/>
      <c r="M31" s="153" t="s">
        <v>33</v>
      </c>
      <c r="N31" s="153"/>
      <c r="O31" s="153"/>
      <c r="P31" s="153"/>
      <c r="Q31" s="153"/>
      <c r="R31" s="153"/>
      <c r="S31" s="153"/>
      <c r="T31" s="153"/>
      <c r="U31" s="153"/>
      <c r="V31" s="153"/>
      <c r="W31" s="154"/>
    </row>
    <row r="32" spans="1:23" s="8" customFormat="1" ht="12.75" customHeight="1">
      <c r="A32" s="149"/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1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6"/>
    </row>
    <row r="33" spans="1:23" s="8" customFormat="1" ht="15.75" customHeight="1" thickBot="1">
      <c r="A33" s="150"/>
      <c r="B33" s="145" t="str">
        <f>CONCATENATE($F$20,$G$20,".",$H$20,".","0",RIGHT(B$24,1),".",RIGHT(K33,1),$A31)</f>
        <v>M421.15.01.A3</v>
      </c>
      <c r="C33" s="146"/>
      <c r="D33" s="147"/>
      <c r="E33" s="11">
        <v>7</v>
      </c>
      <c r="F33" s="12" t="s">
        <v>25</v>
      </c>
      <c r="G33" s="12">
        <v>21</v>
      </c>
      <c r="H33" s="12">
        <v>0</v>
      </c>
      <c r="I33" s="12">
        <v>21</v>
      </c>
      <c r="J33" s="12">
        <v>0</v>
      </c>
      <c r="K33" s="93" t="s">
        <v>30</v>
      </c>
      <c r="L33" s="14">
        <f>E33*560/30</f>
        <v>130.66666666666666</v>
      </c>
      <c r="M33" s="145" t="str">
        <f>CONCATENATE($F$20,$G$20,".",$H$20,".","0",RIGHT(M$24,1),".",RIGHT(V33,1),$A31)</f>
        <v>M421.15.02.A3</v>
      </c>
      <c r="N33" s="146"/>
      <c r="O33" s="147"/>
      <c r="P33" s="11">
        <v>8</v>
      </c>
      <c r="Q33" s="12" t="s">
        <v>25</v>
      </c>
      <c r="R33" s="12">
        <v>28</v>
      </c>
      <c r="S33" s="12">
        <v>0</v>
      </c>
      <c r="T33" s="12">
        <v>28</v>
      </c>
      <c r="U33" s="12">
        <v>0</v>
      </c>
      <c r="V33" s="93" t="s">
        <v>30</v>
      </c>
      <c r="W33" s="14">
        <f>P33*560/30</f>
        <v>149.33333333333334</v>
      </c>
    </row>
    <row r="34" spans="1:23" s="8" customFormat="1" ht="13.5" customHeight="1" thickTop="1">
      <c r="A34" s="148" t="s">
        <v>34</v>
      </c>
      <c r="B34" s="197" t="s">
        <v>35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9"/>
      <c r="M34" s="153" t="s">
        <v>36</v>
      </c>
      <c r="N34" s="153"/>
      <c r="O34" s="153"/>
      <c r="P34" s="153"/>
      <c r="Q34" s="153"/>
      <c r="R34" s="153"/>
      <c r="S34" s="153"/>
      <c r="T34" s="153"/>
      <c r="U34" s="153"/>
      <c r="V34" s="153"/>
      <c r="W34" s="154"/>
    </row>
    <row r="35" spans="1:23" s="8" customFormat="1" ht="12.75" customHeight="1">
      <c r="A35" s="149"/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6"/>
    </row>
    <row r="36" spans="1:23" s="8" customFormat="1" ht="15.75" customHeight="1" thickBot="1">
      <c r="A36" s="150"/>
      <c r="B36" s="145" t="str">
        <f>CONCATENATE($F$20,$G$20,".",$H$20,".","0",RIGHT(B$24,1),".",RIGHT(K36,1),$A34)</f>
        <v>M421.15.01.A4</v>
      </c>
      <c r="C36" s="146"/>
      <c r="D36" s="147"/>
      <c r="E36" s="11">
        <v>8</v>
      </c>
      <c r="F36" s="12" t="s">
        <v>25</v>
      </c>
      <c r="G36" s="12">
        <v>28</v>
      </c>
      <c r="H36" s="12">
        <v>0</v>
      </c>
      <c r="I36" s="12">
        <v>28</v>
      </c>
      <c r="J36" s="12">
        <v>0</v>
      </c>
      <c r="K36" s="93" t="s">
        <v>30</v>
      </c>
      <c r="L36" s="14">
        <f>E36*560/30</f>
        <v>149.33333333333334</v>
      </c>
      <c r="M36" s="145" t="str">
        <f>CONCATENATE($F$20,$G$20,".",$H$20,".","0",RIGHT(M$24,1),".",RIGHT(V36,1),$A34)</f>
        <v>M421.15.02.C4</v>
      </c>
      <c r="N36" s="146"/>
      <c r="O36" s="147"/>
      <c r="P36" s="11">
        <v>8</v>
      </c>
      <c r="Q36" s="12" t="s">
        <v>25</v>
      </c>
      <c r="R36" s="12">
        <v>28</v>
      </c>
      <c r="S36" s="12">
        <v>0</v>
      </c>
      <c r="T36" s="12">
        <v>28</v>
      </c>
      <c r="U36" s="12">
        <v>0</v>
      </c>
      <c r="V36" s="93" t="s">
        <v>26</v>
      </c>
      <c r="W36" s="14">
        <f>P36*560/30</f>
        <v>149.33333333333334</v>
      </c>
    </row>
    <row r="37" spans="1:23" s="8" customFormat="1" ht="13.5" customHeight="1" thickTop="1">
      <c r="A37" s="148" t="s">
        <v>37</v>
      </c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8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4"/>
    </row>
    <row r="38" spans="1:23" s="8" customFormat="1" ht="12.75" customHeight="1">
      <c r="A38" s="149"/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1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6"/>
    </row>
    <row r="39" spans="1:23" s="8" customFormat="1" ht="15.75" thickBot="1">
      <c r="A39" s="150"/>
      <c r="B39" s="145"/>
      <c r="C39" s="146"/>
      <c r="D39" s="147"/>
      <c r="E39" s="11"/>
      <c r="F39" s="12"/>
      <c r="G39" s="12"/>
      <c r="H39" s="12"/>
      <c r="I39" s="12"/>
      <c r="J39" s="12"/>
      <c r="K39" s="100"/>
      <c r="L39" s="14"/>
      <c r="M39" s="145"/>
      <c r="N39" s="146"/>
      <c r="O39" s="147"/>
      <c r="P39" s="11"/>
      <c r="Q39" s="12"/>
      <c r="R39" s="12"/>
      <c r="S39" s="12"/>
      <c r="T39" s="12"/>
      <c r="U39" s="12"/>
      <c r="V39" s="100"/>
      <c r="W39" s="14"/>
    </row>
    <row r="40" spans="1:23" s="8" customFormat="1" ht="13.5" customHeight="1" thickTop="1">
      <c r="A40" s="148" t="s">
        <v>38</v>
      </c>
      <c r="B40" s="192"/>
      <c r="C40" s="153"/>
      <c r="D40" s="153"/>
      <c r="E40" s="153"/>
      <c r="F40" s="153"/>
      <c r="G40" s="153"/>
      <c r="H40" s="153"/>
      <c r="I40" s="153"/>
      <c r="J40" s="153"/>
      <c r="K40" s="153"/>
      <c r="L40" s="154"/>
      <c r="M40" s="153" t="s">
        <v>35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4"/>
    </row>
    <row r="41" spans="1:23" s="8" customFormat="1" ht="12.75" customHeight="1">
      <c r="A41" s="149"/>
      <c r="B41" s="193"/>
      <c r="C41" s="155"/>
      <c r="D41" s="155"/>
      <c r="E41" s="155"/>
      <c r="F41" s="155"/>
      <c r="G41" s="155"/>
      <c r="H41" s="155"/>
      <c r="I41" s="155"/>
      <c r="J41" s="155"/>
      <c r="K41" s="155"/>
      <c r="L41" s="156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6"/>
    </row>
    <row r="42" spans="1:23" s="8" customFormat="1" ht="15.75" thickBot="1">
      <c r="A42" s="150"/>
      <c r="B42" s="145"/>
      <c r="C42" s="146"/>
      <c r="D42" s="147"/>
      <c r="E42" s="11"/>
      <c r="F42" s="12"/>
      <c r="G42" s="12"/>
      <c r="H42" s="12"/>
      <c r="I42" s="12"/>
      <c r="J42" s="12"/>
      <c r="K42" s="100"/>
      <c r="L42" s="14"/>
      <c r="M42" s="145"/>
      <c r="N42" s="146"/>
      <c r="O42" s="147"/>
      <c r="P42" s="11"/>
      <c r="Q42" s="12"/>
      <c r="R42" s="12"/>
      <c r="S42" s="12"/>
      <c r="T42" s="12"/>
      <c r="U42" s="12"/>
      <c r="V42" s="100"/>
      <c r="W42" s="14"/>
    </row>
    <row r="43" spans="1:23" s="8" customFormat="1" ht="13.5" customHeight="1" thickTop="1">
      <c r="A43" s="148" t="s">
        <v>39</v>
      </c>
      <c r="B43" s="192"/>
      <c r="C43" s="153"/>
      <c r="D43" s="153"/>
      <c r="E43" s="153"/>
      <c r="F43" s="153"/>
      <c r="G43" s="153"/>
      <c r="H43" s="153"/>
      <c r="I43" s="153"/>
      <c r="J43" s="153"/>
      <c r="K43" s="153"/>
      <c r="L43" s="154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4"/>
    </row>
    <row r="44" spans="1:23" s="8" customFormat="1" ht="12.75" customHeight="1">
      <c r="A44" s="149"/>
      <c r="B44" s="193"/>
      <c r="C44" s="155"/>
      <c r="D44" s="155"/>
      <c r="E44" s="155"/>
      <c r="F44" s="155"/>
      <c r="G44" s="155"/>
      <c r="H44" s="155"/>
      <c r="I44" s="155"/>
      <c r="J44" s="155"/>
      <c r="K44" s="155"/>
      <c r="L44" s="156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6"/>
    </row>
    <row r="45" spans="1:23" s="8" customFormat="1" ht="15.75" thickBot="1">
      <c r="A45" s="150"/>
      <c r="B45" s="145"/>
      <c r="C45" s="146"/>
      <c r="D45" s="147"/>
      <c r="E45" s="11"/>
      <c r="F45" s="12"/>
      <c r="G45" s="12"/>
      <c r="H45" s="12"/>
      <c r="I45" s="12"/>
      <c r="J45" s="12"/>
      <c r="K45" s="100"/>
      <c r="L45" s="14"/>
      <c r="M45" s="145"/>
      <c r="N45" s="146"/>
      <c r="O45" s="147"/>
      <c r="P45" s="11"/>
      <c r="Q45" s="12"/>
      <c r="R45" s="12"/>
      <c r="S45" s="12"/>
      <c r="T45" s="12"/>
      <c r="U45" s="13"/>
      <c r="V45" s="100"/>
      <c r="W45" s="14"/>
    </row>
    <row r="46" spans="1:23" s="8" customFormat="1" ht="13.5" customHeight="1" thickTop="1">
      <c r="A46" s="148" t="s">
        <v>40</v>
      </c>
      <c r="B46" s="192"/>
      <c r="C46" s="153"/>
      <c r="D46" s="153"/>
      <c r="E46" s="200"/>
      <c r="F46" s="200"/>
      <c r="G46" s="200"/>
      <c r="H46" s="200"/>
      <c r="I46" s="200"/>
      <c r="J46" s="200"/>
      <c r="K46" s="200"/>
      <c r="L46" s="201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4"/>
    </row>
    <row r="47" spans="1:23" s="8" customFormat="1" ht="12.75" customHeight="1">
      <c r="A47" s="149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4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6"/>
    </row>
    <row r="48" spans="1:23" s="8" customFormat="1" ht="15.75" thickBot="1">
      <c r="A48" s="150"/>
      <c r="B48" s="145"/>
      <c r="C48" s="146"/>
      <c r="D48" s="147"/>
      <c r="E48" s="11"/>
      <c r="F48" s="12"/>
      <c r="G48" s="12"/>
      <c r="H48" s="12"/>
      <c r="I48" s="12"/>
      <c r="J48" s="12"/>
      <c r="K48" s="100"/>
      <c r="L48" s="14"/>
      <c r="M48" s="145"/>
      <c r="N48" s="146"/>
      <c r="O48" s="147"/>
      <c r="P48" s="11"/>
      <c r="Q48" s="12"/>
      <c r="R48" s="12"/>
      <c r="S48" s="12"/>
      <c r="T48" s="12"/>
      <c r="U48" s="12"/>
      <c r="V48" s="100"/>
      <c r="W48" s="14"/>
    </row>
    <row r="49" spans="1:23" s="8" customFormat="1" ht="13.5" customHeight="1" thickTop="1">
      <c r="A49" s="148" t="s">
        <v>41</v>
      </c>
      <c r="B49" s="214"/>
      <c r="C49" s="200"/>
      <c r="D49" s="200"/>
      <c r="E49" s="200"/>
      <c r="F49" s="200"/>
      <c r="G49" s="200"/>
      <c r="H49" s="200"/>
      <c r="I49" s="200"/>
      <c r="J49" s="200"/>
      <c r="K49" s="200"/>
      <c r="L49" s="201"/>
      <c r="M49" s="200"/>
      <c r="N49" s="200"/>
      <c r="O49" s="200"/>
      <c r="P49" s="153"/>
      <c r="Q49" s="153"/>
      <c r="R49" s="153"/>
      <c r="S49" s="153"/>
      <c r="T49" s="153"/>
      <c r="U49" s="153"/>
      <c r="V49" s="153"/>
      <c r="W49" s="154"/>
    </row>
    <row r="50" spans="1:23" s="8" customFormat="1" ht="12.75" customHeight="1">
      <c r="A50" s="149"/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4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6"/>
    </row>
    <row r="51" spans="1:23" s="8" customFormat="1" ht="16.5" customHeight="1" thickBot="1">
      <c r="A51" s="150"/>
      <c r="B51" s="145"/>
      <c r="C51" s="146"/>
      <c r="D51" s="147"/>
      <c r="E51" s="11"/>
      <c r="F51" s="12"/>
      <c r="G51" s="12"/>
      <c r="H51" s="12"/>
      <c r="I51" s="12"/>
      <c r="J51" s="12"/>
      <c r="K51" s="100"/>
      <c r="L51" s="14"/>
      <c r="M51" s="145"/>
      <c r="N51" s="146"/>
      <c r="O51" s="147"/>
      <c r="P51" s="11"/>
      <c r="Q51" s="12"/>
      <c r="R51" s="12"/>
      <c r="S51" s="12"/>
      <c r="T51" s="12"/>
      <c r="U51" s="12"/>
      <c r="V51" s="100"/>
      <c r="W51" s="14"/>
    </row>
    <row r="52" spans="1:23" s="8" customFormat="1" ht="18" customHeight="1" thickTop="1">
      <c r="A52" s="170" t="s">
        <v>42</v>
      </c>
      <c r="B52" s="151" t="s">
        <v>43</v>
      </c>
      <c r="C52" s="152"/>
      <c r="D52" s="38"/>
      <c r="E52" s="162">
        <f>SUM(G27:J27,G30:J30,G33:J33,G36:J36,G39:J39,G42:J42,G45:J45,G48:J48,G51:J51)</f>
        <v>196</v>
      </c>
      <c r="F52" s="163"/>
      <c r="G52" s="157" t="s">
        <v>44</v>
      </c>
      <c r="H52" s="158"/>
      <c r="I52" s="158"/>
      <c r="J52" s="159"/>
      <c r="K52" s="207">
        <f>SUM(L27,L30,L33,L36,L39,L42,L45,L48,L51)</f>
        <v>560</v>
      </c>
      <c r="L52" s="163"/>
      <c r="M52" s="151" t="s">
        <v>43</v>
      </c>
      <c r="N52" s="152"/>
      <c r="O52" s="38"/>
      <c r="P52" s="162">
        <f>SUM(R27:U27,R30:U30,R33:U33,R36:U36,R39:U39,R42:U42,R45:U45,R48:U48,R51:U51)</f>
        <v>196</v>
      </c>
      <c r="Q52" s="163"/>
      <c r="R52" s="157" t="s">
        <v>44</v>
      </c>
      <c r="S52" s="158"/>
      <c r="T52" s="158"/>
      <c r="U52" s="159"/>
      <c r="V52" s="207">
        <f>SUM(W27,W30,W33,W36,W39,W42,W45,W48,W51)</f>
        <v>560.0000000000001</v>
      </c>
      <c r="W52" s="163"/>
    </row>
    <row r="53" spans="1:23" s="8" customFormat="1" ht="14.25" customHeight="1" thickBot="1">
      <c r="A53" s="171"/>
      <c r="B53" s="140" t="s">
        <v>45</v>
      </c>
      <c r="C53" s="141"/>
      <c r="D53" s="41"/>
      <c r="E53" s="142">
        <f>SUM(E27,E30,E33,E36,E39,E42,E45,E48,E51)</f>
        <v>30</v>
      </c>
      <c r="F53" s="143"/>
      <c r="G53" s="140" t="s">
        <v>46</v>
      </c>
      <c r="H53" s="141"/>
      <c r="I53" s="141"/>
      <c r="J53" s="144"/>
      <c r="K53" s="140" t="s">
        <v>47</v>
      </c>
      <c r="L53" s="144"/>
      <c r="M53" s="140" t="s">
        <v>45</v>
      </c>
      <c r="N53" s="141"/>
      <c r="O53" s="41"/>
      <c r="P53" s="142">
        <f>SUM(P27,P30,P33,P36,P39,P42,P45,P48,P51)</f>
        <v>30</v>
      </c>
      <c r="Q53" s="143"/>
      <c r="R53" s="140" t="s">
        <v>46</v>
      </c>
      <c r="S53" s="141"/>
      <c r="T53" s="141"/>
      <c r="U53" s="144"/>
      <c r="V53" s="140" t="s">
        <v>47</v>
      </c>
      <c r="W53" s="144"/>
    </row>
    <row r="54" spans="1:23" s="8" customFormat="1" ht="16.5" customHeight="1" thickTop="1">
      <c r="A54" s="170" t="s">
        <v>48</v>
      </c>
      <c r="B54" s="151" t="s">
        <v>43</v>
      </c>
      <c r="C54" s="152"/>
      <c r="D54" s="39"/>
      <c r="E54" s="160">
        <f>SUM(G55:J55)</f>
        <v>14</v>
      </c>
      <c r="F54" s="161"/>
      <c r="G54" s="44"/>
      <c r="H54" s="36"/>
      <c r="I54" s="36"/>
      <c r="J54" s="36"/>
      <c r="K54" s="101"/>
      <c r="L54" s="37"/>
      <c r="M54" s="151" t="s">
        <v>43</v>
      </c>
      <c r="N54" s="152"/>
      <c r="O54" s="39"/>
      <c r="P54" s="160">
        <f>SUM(R55:U55)</f>
        <v>14</v>
      </c>
      <c r="Q54" s="161"/>
      <c r="R54" s="44"/>
      <c r="S54" s="36"/>
      <c r="T54" s="36"/>
      <c r="U54" s="36"/>
      <c r="V54" s="101"/>
      <c r="W54" s="37"/>
    </row>
    <row r="55" spans="1:23" s="8" customFormat="1" ht="15.75" customHeight="1" thickBot="1">
      <c r="A55" s="171"/>
      <c r="B55" s="140" t="s">
        <v>49</v>
      </c>
      <c r="C55" s="141"/>
      <c r="D55" s="40"/>
      <c r="E55" s="40"/>
      <c r="F55" s="43"/>
      <c r="G55" s="92">
        <f>(G27+G30+G33+G36+G39+G42+G45+G48+G51)/14</f>
        <v>7</v>
      </c>
      <c r="H55" s="92">
        <f>(H27+H30+H33+H36+H39+H42+H45+H48+H51)/14</f>
        <v>0</v>
      </c>
      <c r="I55" s="92">
        <f>(I27+I30+I33+I36+I39+I42+I45+I48+I51)/14</f>
        <v>3.5</v>
      </c>
      <c r="J55" s="92">
        <f>(J27+J30+J33+J36+J39+J42+J45+J48+J51)/14</f>
        <v>3.5</v>
      </c>
      <c r="K55" s="102" t="s">
        <v>50</v>
      </c>
      <c r="L55" s="42"/>
      <c r="M55" s="140" t="s">
        <v>49</v>
      </c>
      <c r="N55" s="141"/>
      <c r="O55" s="40"/>
      <c r="P55" s="40"/>
      <c r="Q55" s="43"/>
      <c r="R55" s="92">
        <f>(R27+R30+R33+R36+R39+R42+R45+R48+R51)/14</f>
        <v>7.5</v>
      </c>
      <c r="S55" s="92">
        <f>(S27+S30+S33+S36+S39+S42+S45+S48+S51)/14</f>
        <v>0</v>
      </c>
      <c r="T55" s="92">
        <f>(T27+T30+T33+T36+T39+T42+T45+T48+T51)/14</f>
        <v>5</v>
      </c>
      <c r="U55" s="92">
        <f>(U27+U30+U33+U36+U39+U42+U45+U48+U51)/14</f>
        <v>1.5</v>
      </c>
      <c r="V55" s="102" t="s">
        <v>50</v>
      </c>
      <c r="W55" s="42"/>
    </row>
    <row r="56" spans="1:23" s="8" customFormat="1" ht="8.25" customHeight="1" thickTop="1">
      <c r="A56" s="15"/>
      <c r="B56" s="15"/>
      <c r="C56" s="15"/>
      <c r="D56" s="15"/>
      <c r="E56" s="15"/>
      <c r="F56" s="15"/>
      <c r="G56" s="16"/>
      <c r="H56" s="15"/>
      <c r="I56" s="15"/>
      <c r="J56" s="15"/>
      <c r="K56" s="97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97"/>
      <c r="W56" s="15"/>
    </row>
    <row r="57" spans="1:23" s="8" customFormat="1" ht="8.25" customHeight="1">
      <c r="A57" s="15"/>
      <c r="B57" s="15"/>
      <c r="C57" s="15"/>
      <c r="D57" s="15"/>
      <c r="E57" s="15"/>
      <c r="F57" s="15"/>
      <c r="G57" s="16"/>
      <c r="H57" s="15"/>
      <c r="I57" s="15"/>
      <c r="J57" s="15"/>
      <c r="K57" s="97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97"/>
      <c r="W57" s="15"/>
    </row>
    <row r="58" spans="1:23" s="8" customFormat="1" ht="8.25" customHeight="1">
      <c r="A58" s="15"/>
      <c r="B58" s="15"/>
      <c r="C58" s="15"/>
      <c r="D58" s="15"/>
      <c r="E58" s="15"/>
      <c r="F58" s="15"/>
      <c r="G58" s="16"/>
      <c r="H58" s="15"/>
      <c r="I58" s="15"/>
      <c r="J58" s="15"/>
      <c r="K58" s="97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97"/>
      <c r="W58" s="15"/>
    </row>
    <row r="59" spans="1:23" s="8" customFormat="1" ht="8.25" customHeight="1">
      <c r="A59" s="15"/>
      <c r="B59" s="15"/>
      <c r="C59" s="15"/>
      <c r="D59" s="15"/>
      <c r="E59" s="15"/>
      <c r="F59" s="15"/>
      <c r="G59" s="16"/>
      <c r="H59" s="15"/>
      <c r="I59" s="15"/>
      <c r="J59" s="15"/>
      <c r="K59" s="97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97"/>
      <c r="W59" s="15"/>
    </row>
    <row r="60" spans="1:23" s="8" customFormat="1" ht="8.25" customHeight="1">
      <c r="A60" s="15"/>
      <c r="B60" s="15"/>
      <c r="C60" s="15"/>
      <c r="D60" s="15"/>
      <c r="E60" s="15"/>
      <c r="F60" s="15"/>
      <c r="G60" s="16"/>
      <c r="H60" s="15"/>
      <c r="I60" s="15"/>
      <c r="J60" s="15"/>
      <c r="K60" s="97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97"/>
      <c r="W60" s="15"/>
    </row>
    <row r="61" spans="11:22" s="8" customFormat="1" ht="15">
      <c r="K61" s="103"/>
      <c r="V61" s="103"/>
    </row>
    <row r="62" spans="11:22" s="8" customFormat="1" ht="15.75" thickBot="1">
      <c r="K62" s="103"/>
      <c r="V62" s="103"/>
    </row>
    <row r="63" spans="1:23" s="8" customFormat="1" ht="16.5" thickBot="1">
      <c r="A63" s="1" t="s">
        <v>51</v>
      </c>
      <c r="B63" s="18"/>
      <c r="C63" s="19"/>
      <c r="D63" s="19"/>
      <c r="E63" s="2"/>
      <c r="F63" s="3"/>
      <c r="G63" s="3"/>
      <c r="H63" s="3"/>
      <c r="I63" s="3"/>
      <c r="J63" s="3"/>
      <c r="K63" s="104"/>
      <c r="L63" s="3"/>
      <c r="M63" s="18"/>
      <c r="N63" s="18"/>
      <c r="O63" s="33"/>
      <c r="P63" s="33"/>
      <c r="Q63" s="33"/>
      <c r="R63" s="33"/>
      <c r="S63" s="33"/>
      <c r="T63" s="33"/>
      <c r="U63" s="33"/>
      <c r="V63" s="116"/>
      <c r="W63" s="34"/>
    </row>
    <row r="64" spans="1:23" s="8" customFormat="1" ht="17.25" customHeight="1" thickTop="1">
      <c r="A64" s="62"/>
      <c r="B64" s="208" t="s">
        <v>52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10"/>
      <c r="M64" s="35"/>
      <c r="N64" s="169" t="s">
        <v>53</v>
      </c>
      <c r="O64" s="169"/>
      <c r="P64" s="169"/>
      <c r="Q64" s="169"/>
      <c r="R64" s="169"/>
      <c r="S64" s="169"/>
      <c r="T64" s="169"/>
      <c r="U64" s="169"/>
      <c r="V64" s="117"/>
      <c r="W64" s="20"/>
    </row>
    <row r="65" spans="1:23" s="8" customFormat="1" ht="15.75" customHeight="1">
      <c r="A65" s="63"/>
      <c r="B65" s="211"/>
      <c r="C65" s="212"/>
      <c r="D65" s="212"/>
      <c r="E65" s="212"/>
      <c r="F65" s="212"/>
      <c r="G65" s="212"/>
      <c r="H65" s="212"/>
      <c r="I65" s="212"/>
      <c r="J65" s="212"/>
      <c r="K65" s="212"/>
      <c r="L65" s="213"/>
      <c r="M65" s="48"/>
      <c r="N65" s="70" t="s">
        <v>54</v>
      </c>
      <c r="O65" s="10"/>
      <c r="P65" s="48"/>
      <c r="Q65" s="48"/>
      <c r="R65" s="134"/>
      <c r="S65" s="48"/>
      <c r="T65" s="48"/>
      <c r="U65" s="48"/>
      <c r="V65" s="107"/>
      <c r="W65" s="64"/>
    </row>
    <row r="66" spans="1:23" s="8" customFormat="1" ht="18.75" customHeight="1" thickBot="1">
      <c r="A66" s="63"/>
      <c r="B66" s="166" t="s">
        <v>55</v>
      </c>
      <c r="C66" s="167"/>
      <c r="D66" s="168"/>
      <c r="E66" s="65" t="s">
        <v>56</v>
      </c>
      <c r="F66" s="66" t="s">
        <v>57</v>
      </c>
      <c r="G66" s="66" t="s">
        <v>58</v>
      </c>
      <c r="H66" s="66" t="s">
        <v>59</v>
      </c>
      <c r="I66" s="66" t="s">
        <v>60</v>
      </c>
      <c r="J66" s="66" t="s">
        <v>61</v>
      </c>
      <c r="K66" s="105" t="s">
        <v>62</v>
      </c>
      <c r="L66" s="67" t="s">
        <v>63</v>
      </c>
      <c r="M66" s="48"/>
      <c r="N66" s="164" t="s">
        <v>64</v>
      </c>
      <c r="O66" s="164"/>
      <c r="P66" s="164"/>
      <c r="Q66" s="164"/>
      <c r="R66" s="164"/>
      <c r="S66" s="164"/>
      <c r="T66" s="164"/>
      <c r="U66" s="164"/>
      <c r="V66" s="164"/>
      <c r="W66" s="165"/>
    </row>
    <row r="67" spans="1:23" s="8" customFormat="1" ht="16.5" customHeight="1" thickTop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106"/>
      <c r="L67" s="35"/>
      <c r="M67" s="48"/>
      <c r="N67" s="70"/>
      <c r="O67" s="52" t="s">
        <v>65</v>
      </c>
      <c r="P67" s="10"/>
      <c r="Q67" s="70"/>
      <c r="R67" s="70"/>
      <c r="S67" s="48"/>
      <c r="T67" s="71"/>
      <c r="U67" s="71"/>
      <c r="V67" s="109"/>
      <c r="W67" s="72"/>
    </row>
    <row r="68" spans="1:23" s="23" customFormat="1" ht="15">
      <c r="A68" s="73"/>
      <c r="B68" s="52" t="s">
        <v>66</v>
      </c>
      <c r="C68" s="32"/>
      <c r="D68" s="32"/>
      <c r="E68" s="47"/>
      <c r="F68" s="48"/>
      <c r="G68" s="48"/>
      <c r="H68" s="48"/>
      <c r="I68" s="48"/>
      <c r="J68" s="48"/>
      <c r="K68" s="107"/>
      <c r="L68" s="48"/>
      <c r="M68" s="48"/>
      <c r="N68" s="71"/>
      <c r="O68" s="71"/>
      <c r="P68" s="52" t="s">
        <v>67</v>
      </c>
      <c r="Q68" s="71"/>
      <c r="R68" s="71"/>
      <c r="S68" s="71"/>
      <c r="T68" s="71"/>
      <c r="U68" s="71"/>
      <c r="V68" s="109"/>
      <c r="W68" s="72"/>
    </row>
    <row r="69" spans="1:23" s="23" customFormat="1" ht="15">
      <c r="A69" s="74"/>
      <c r="B69" s="52" t="s">
        <v>68</v>
      </c>
      <c r="C69" s="32"/>
      <c r="D69" s="32"/>
      <c r="E69" s="47"/>
      <c r="F69" s="48"/>
      <c r="G69" s="48"/>
      <c r="H69" s="48"/>
      <c r="I69" s="48"/>
      <c r="J69" s="48"/>
      <c r="K69" s="107"/>
      <c r="L69" s="48"/>
      <c r="M69" s="48"/>
      <c r="N69" s="21"/>
      <c r="O69" s="21"/>
      <c r="P69" s="52" t="s">
        <v>69</v>
      </c>
      <c r="Q69" s="21"/>
      <c r="R69" s="21"/>
      <c r="S69" s="21"/>
      <c r="T69" s="21"/>
      <c r="U69" s="21"/>
      <c r="V69" s="118"/>
      <c r="W69" s="22"/>
    </row>
    <row r="70" spans="1:23" s="23" customFormat="1" ht="12.75" customHeight="1">
      <c r="A70" s="75"/>
      <c r="B70" s="52" t="s">
        <v>70</v>
      </c>
      <c r="C70" s="32"/>
      <c r="D70" s="32"/>
      <c r="E70" s="48"/>
      <c r="F70" s="48"/>
      <c r="G70" s="48"/>
      <c r="H70" s="133"/>
      <c r="I70" s="133"/>
      <c r="J70" s="133"/>
      <c r="K70" s="108"/>
      <c r="L70" s="133"/>
      <c r="M70" s="48"/>
      <c r="N70" s="48"/>
      <c r="O70" s="48"/>
      <c r="P70" s="52" t="s">
        <v>71</v>
      </c>
      <c r="Q70" s="76"/>
      <c r="R70" s="76"/>
      <c r="S70" s="76"/>
      <c r="T70" s="76"/>
      <c r="U70" s="76"/>
      <c r="V70" s="119"/>
      <c r="W70" s="77"/>
    </row>
    <row r="71" spans="1:23" s="23" customFormat="1" ht="39" customHeight="1">
      <c r="A71" s="75"/>
      <c r="B71" s="48"/>
      <c r="C71" s="164" t="s">
        <v>72</v>
      </c>
      <c r="D71" s="164"/>
      <c r="E71" s="164"/>
      <c r="F71" s="164"/>
      <c r="G71" s="164"/>
      <c r="H71" s="164"/>
      <c r="I71" s="164"/>
      <c r="J71" s="164"/>
      <c r="K71" s="164"/>
      <c r="L71" s="134"/>
      <c r="M71" s="48"/>
      <c r="N71" s="164" t="s">
        <v>73</v>
      </c>
      <c r="O71" s="164"/>
      <c r="P71" s="164"/>
      <c r="Q71" s="164"/>
      <c r="R71" s="164"/>
      <c r="S71" s="164"/>
      <c r="T71" s="164"/>
      <c r="U71" s="164"/>
      <c r="V71" s="164"/>
      <c r="W71" s="165"/>
    </row>
    <row r="72" spans="1:23" s="23" customFormat="1" ht="14.25" customHeight="1">
      <c r="A72" s="78"/>
      <c r="B72" s="48"/>
      <c r="C72" s="79"/>
      <c r="D72" s="169" t="s">
        <v>74</v>
      </c>
      <c r="E72" s="169"/>
      <c r="F72" s="169"/>
      <c r="G72" s="169"/>
      <c r="H72" s="169"/>
      <c r="I72" s="169"/>
      <c r="J72" s="169"/>
      <c r="K72" s="169"/>
      <c r="L72" s="134"/>
      <c r="M72" s="21"/>
      <c r="N72" s="21"/>
      <c r="O72" s="21"/>
      <c r="P72" s="21"/>
      <c r="Q72" s="21"/>
      <c r="R72" s="21"/>
      <c r="S72" s="21"/>
      <c r="T72" s="21"/>
      <c r="U72" s="21"/>
      <c r="V72" s="118"/>
      <c r="W72" s="22"/>
    </row>
    <row r="73" spans="1:23" s="23" customFormat="1" ht="15.75" thickBot="1">
      <c r="A73" s="74"/>
      <c r="B73" s="48"/>
      <c r="C73" s="48"/>
      <c r="D73" s="70" t="s">
        <v>75</v>
      </c>
      <c r="E73" s="70"/>
      <c r="F73" s="70"/>
      <c r="G73" s="133"/>
      <c r="H73" s="133"/>
      <c r="I73" s="133"/>
      <c r="J73" s="133"/>
      <c r="K73" s="108"/>
      <c r="L73" s="48"/>
      <c r="M73" s="175" t="s">
        <v>76</v>
      </c>
      <c r="N73" s="175"/>
      <c r="O73" s="175"/>
      <c r="P73" s="175"/>
      <c r="Q73" s="175"/>
      <c r="R73" s="175"/>
      <c r="S73" s="175"/>
      <c r="T73" s="175"/>
      <c r="U73" s="175"/>
      <c r="V73" s="175"/>
      <c r="W73" s="176"/>
    </row>
    <row r="74" spans="1:23" s="23" customFormat="1" ht="16.5" thickBot="1" thickTop="1">
      <c r="A74" s="74"/>
      <c r="B74" s="52" t="s">
        <v>77</v>
      </c>
      <c r="C74" s="71"/>
      <c r="D74" s="71"/>
      <c r="E74" s="71"/>
      <c r="F74" s="71"/>
      <c r="G74" s="21"/>
      <c r="H74" s="21"/>
      <c r="I74" s="21"/>
      <c r="J74" s="21"/>
      <c r="K74" s="109"/>
      <c r="L74" s="71"/>
      <c r="M74" s="172" t="s">
        <v>78</v>
      </c>
      <c r="N74" s="173"/>
      <c r="O74" s="173"/>
      <c r="P74" s="173"/>
      <c r="Q74" s="173"/>
      <c r="R74" s="173"/>
      <c r="S74" s="173"/>
      <c r="T74" s="173"/>
      <c r="U74" s="173"/>
      <c r="V74" s="173"/>
      <c r="W74" s="174"/>
    </row>
    <row r="75" spans="1:23" s="23" customFormat="1" ht="16.5" thickBot="1" thickTop="1">
      <c r="A75" s="74"/>
      <c r="B75" s="52" t="s">
        <v>79</v>
      </c>
      <c r="C75" s="71"/>
      <c r="D75" s="71"/>
      <c r="E75" s="71"/>
      <c r="F75" s="71"/>
      <c r="G75" s="21"/>
      <c r="H75" s="71"/>
      <c r="I75" s="71"/>
      <c r="J75" s="71"/>
      <c r="K75" s="109"/>
      <c r="L75" s="71"/>
      <c r="M75" s="177" t="s">
        <v>55</v>
      </c>
      <c r="N75" s="178"/>
      <c r="O75" s="179"/>
      <c r="P75" s="80">
        <v>8</v>
      </c>
      <c r="Q75" s="81" t="s">
        <v>25</v>
      </c>
      <c r="R75" s="85">
        <v>28</v>
      </c>
      <c r="S75" s="85">
        <v>0</v>
      </c>
      <c r="T75" s="85">
        <v>0</v>
      </c>
      <c r="U75" s="85">
        <v>28</v>
      </c>
      <c r="V75" s="120" t="s">
        <v>80</v>
      </c>
      <c r="W75" s="86">
        <v>70</v>
      </c>
    </row>
    <row r="76" spans="1:23" s="23" customFormat="1" ht="15.75" thickTop="1">
      <c r="A76" s="74"/>
      <c r="B76" s="48"/>
      <c r="C76" s="48"/>
      <c r="D76" s="48"/>
      <c r="E76" s="48"/>
      <c r="F76" s="71"/>
      <c r="G76" s="71"/>
      <c r="H76" s="71"/>
      <c r="I76" s="71"/>
      <c r="J76" s="71"/>
      <c r="K76" s="109"/>
      <c r="L76" s="71"/>
      <c r="M76" s="48"/>
      <c r="N76" s="48"/>
      <c r="O76" s="48"/>
      <c r="P76" s="48"/>
      <c r="Q76" s="48"/>
      <c r="R76" s="48"/>
      <c r="S76" s="48"/>
      <c r="T76" s="48"/>
      <c r="U76" s="48"/>
      <c r="V76" s="107"/>
      <c r="W76" s="64"/>
    </row>
    <row r="77" spans="1:23" s="23" customFormat="1" ht="15.75" thickBot="1">
      <c r="A77" s="49" t="s">
        <v>81</v>
      </c>
      <c r="B77" s="82"/>
      <c r="C77" s="83"/>
      <c r="D77" s="83"/>
      <c r="E77" s="83"/>
      <c r="F77" s="83"/>
      <c r="G77" s="83"/>
      <c r="H77" s="83"/>
      <c r="I77" s="83"/>
      <c r="J77" s="83"/>
      <c r="K77" s="110"/>
      <c r="L77" s="83"/>
      <c r="M77" s="82"/>
      <c r="N77" s="82"/>
      <c r="O77" s="82"/>
      <c r="P77" s="82"/>
      <c r="Q77" s="82"/>
      <c r="R77" s="82"/>
      <c r="S77" s="82"/>
      <c r="T77" s="82"/>
      <c r="U77" s="82"/>
      <c r="V77" s="121"/>
      <c r="W77" s="84"/>
    </row>
    <row r="78" spans="1:23" s="8" customFormat="1" ht="15.75">
      <c r="A78" s="30"/>
      <c r="B78" s="17"/>
      <c r="C78" s="17"/>
      <c r="D78" s="17"/>
      <c r="E78" s="17"/>
      <c r="F78" s="17"/>
      <c r="G78" s="17"/>
      <c r="H78" s="17"/>
      <c r="I78" s="25"/>
      <c r="J78" s="31"/>
      <c r="K78" s="111"/>
      <c r="L78" s="25"/>
      <c r="M78" s="25"/>
      <c r="N78" s="25"/>
      <c r="O78" s="25"/>
      <c r="P78" s="25"/>
      <c r="Q78" s="10"/>
      <c r="R78" s="10"/>
      <c r="S78" s="10"/>
      <c r="T78" s="10"/>
      <c r="U78" s="10"/>
      <c r="V78" s="117"/>
      <c r="W78" s="10"/>
    </row>
    <row r="79" spans="1:23" s="8" customFormat="1" ht="15.75">
      <c r="A79" s="30"/>
      <c r="B79" s="17"/>
      <c r="C79" s="17"/>
      <c r="D79" s="17"/>
      <c r="E79" s="17"/>
      <c r="F79" s="17"/>
      <c r="G79" s="17"/>
      <c r="H79" s="17"/>
      <c r="I79" s="25"/>
      <c r="J79" s="31"/>
      <c r="K79" s="111"/>
      <c r="L79" s="25"/>
      <c r="M79" s="25"/>
      <c r="N79" s="25"/>
      <c r="O79" s="25"/>
      <c r="P79" s="25"/>
      <c r="Q79" s="10"/>
      <c r="R79" s="10"/>
      <c r="S79" s="10"/>
      <c r="T79" s="10"/>
      <c r="U79" s="10"/>
      <c r="V79" s="117"/>
      <c r="W79" s="10"/>
    </row>
    <row r="80" spans="11:22" s="8" customFormat="1" ht="15">
      <c r="K80" s="103"/>
      <c r="V80" s="103"/>
    </row>
    <row r="81" spans="1:23" s="7" customFormat="1" ht="18">
      <c r="A81" s="205" t="s">
        <v>17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</row>
    <row r="82" spans="1:23" s="7" customFormat="1" ht="18">
      <c r="A82" s="205" t="s">
        <v>18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</row>
    <row r="83" spans="1:23" s="24" customFormat="1" ht="18.75" thickBot="1">
      <c r="A83" s="206" t="s">
        <v>82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</row>
    <row r="84" spans="1:23" s="24" customFormat="1" ht="24" customHeight="1" thickBot="1" thickTop="1">
      <c r="A84" s="9"/>
      <c r="B84" s="194" t="s">
        <v>83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6"/>
      <c r="M84" s="195" t="s">
        <v>84</v>
      </c>
      <c r="N84" s="195"/>
      <c r="O84" s="195"/>
      <c r="P84" s="195"/>
      <c r="Q84" s="195"/>
      <c r="R84" s="195"/>
      <c r="S84" s="195"/>
      <c r="T84" s="195"/>
      <c r="U84" s="195"/>
      <c r="V84" s="195"/>
      <c r="W84" s="196"/>
    </row>
    <row r="85" spans="1:23" s="24" customFormat="1" ht="15.75" thickTop="1">
      <c r="A85" s="149" t="s">
        <v>22</v>
      </c>
      <c r="B85" s="180" t="s">
        <v>85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2"/>
      <c r="M85" s="153" t="s">
        <v>86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4"/>
    </row>
    <row r="86" spans="1:23" s="24" customFormat="1" ht="12.75" customHeight="1">
      <c r="A86" s="149"/>
      <c r="B86" s="183"/>
      <c r="C86" s="184"/>
      <c r="D86" s="184"/>
      <c r="E86" s="184"/>
      <c r="F86" s="184"/>
      <c r="G86" s="184"/>
      <c r="H86" s="184"/>
      <c r="I86" s="184"/>
      <c r="J86" s="184"/>
      <c r="K86" s="184"/>
      <c r="L86" s="18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6"/>
    </row>
    <row r="87" spans="1:23" s="24" customFormat="1" ht="15.75" customHeight="1" thickBot="1">
      <c r="A87" s="150"/>
      <c r="B87" s="145" t="str">
        <f>CONCATENATE($F$20,$G$20,".",$H$20,".","0",RIGHT(B$84,1),".",RIGHT(K87,1),$A85)</f>
        <v>M421.15.03.A1</v>
      </c>
      <c r="C87" s="146"/>
      <c r="D87" s="147"/>
      <c r="E87" s="11">
        <v>7</v>
      </c>
      <c r="F87" s="12" t="s">
        <v>25</v>
      </c>
      <c r="G87" s="12">
        <v>21</v>
      </c>
      <c r="H87" s="12">
        <v>0</v>
      </c>
      <c r="I87" s="12">
        <v>21</v>
      </c>
      <c r="J87" s="12">
        <v>0</v>
      </c>
      <c r="K87" s="93" t="s">
        <v>30</v>
      </c>
      <c r="L87" s="14">
        <f>E87*560/30</f>
        <v>130.66666666666666</v>
      </c>
      <c r="M87" s="145" t="str">
        <f>CONCATENATE($F$20,$G$20,".",$H$20,".","0",RIGHT(M$84,1),".",RIGHT(V87,1),$A85)</f>
        <v>M421.15.04.S1</v>
      </c>
      <c r="N87" s="146"/>
      <c r="O87" s="147"/>
      <c r="P87" s="11">
        <v>15</v>
      </c>
      <c r="Q87" s="12" t="s">
        <v>87</v>
      </c>
      <c r="R87" s="12">
        <v>0</v>
      </c>
      <c r="S87" s="12">
        <v>0</v>
      </c>
      <c r="T87" s="12">
        <v>0</v>
      </c>
      <c r="U87" s="12">
        <v>98</v>
      </c>
      <c r="V87" s="93" t="s">
        <v>80</v>
      </c>
      <c r="W87" s="14">
        <f>P87*560/30</f>
        <v>280</v>
      </c>
    </row>
    <row r="88" spans="1:23" s="24" customFormat="1" ht="15.75" thickTop="1">
      <c r="A88" s="148" t="s">
        <v>27</v>
      </c>
      <c r="B88" s="192" t="s">
        <v>88</v>
      </c>
      <c r="C88" s="153"/>
      <c r="D88" s="153"/>
      <c r="E88" s="153"/>
      <c r="F88" s="153"/>
      <c r="G88" s="153"/>
      <c r="H88" s="153"/>
      <c r="I88" s="153"/>
      <c r="J88" s="153"/>
      <c r="K88" s="153"/>
      <c r="L88" s="154"/>
      <c r="M88" s="153" t="s">
        <v>89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4"/>
    </row>
    <row r="89" spans="1:23" s="24" customFormat="1" ht="15">
      <c r="A89" s="149"/>
      <c r="B89" s="193"/>
      <c r="C89" s="155"/>
      <c r="D89" s="155"/>
      <c r="E89" s="155"/>
      <c r="F89" s="155"/>
      <c r="G89" s="155"/>
      <c r="H89" s="155"/>
      <c r="I89" s="155"/>
      <c r="J89" s="155"/>
      <c r="K89" s="155"/>
      <c r="L89" s="156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6"/>
    </row>
    <row r="90" spans="1:23" s="24" customFormat="1" ht="15.75" customHeight="1" thickBot="1">
      <c r="A90" s="150"/>
      <c r="B90" s="145" t="str">
        <f>CONCATENATE($F$20,$G$20,".",$H$20,".","0",RIGHT(B$84,1),".",RIGHT(K90,1),$A88)</f>
        <v>M421.15.03.S2</v>
      </c>
      <c r="C90" s="146"/>
      <c r="D90" s="147"/>
      <c r="E90" s="11">
        <v>8</v>
      </c>
      <c r="F90" s="12" t="s">
        <v>25</v>
      </c>
      <c r="G90" s="12">
        <v>28</v>
      </c>
      <c r="H90" s="12">
        <v>0</v>
      </c>
      <c r="I90" s="12">
        <v>28</v>
      </c>
      <c r="J90" s="12">
        <v>0</v>
      </c>
      <c r="K90" s="93" t="s">
        <v>80</v>
      </c>
      <c r="L90" s="14">
        <f>E90*560/30</f>
        <v>149.33333333333334</v>
      </c>
      <c r="M90" s="145" t="str">
        <f>CONCATENATE($F$20,$G$20,".",$H$20,".","0",RIGHT(M$84,1),".",RIGHT(V90,1),$A88)</f>
        <v>M421.15.04.S2</v>
      </c>
      <c r="N90" s="146"/>
      <c r="O90" s="147"/>
      <c r="P90" s="11">
        <v>15</v>
      </c>
      <c r="Q90" s="12" t="s">
        <v>25</v>
      </c>
      <c r="R90" s="12">
        <v>0</v>
      </c>
      <c r="S90" s="12">
        <v>0</v>
      </c>
      <c r="T90" s="12">
        <v>0</v>
      </c>
      <c r="U90" s="12">
        <v>98</v>
      </c>
      <c r="V90" s="93" t="s">
        <v>80</v>
      </c>
      <c r="W90" s="14">
        <f>P90*560/30</f>
        <v>280</v>
      </c>
    </row>
    <row r="91" spans="1:23" s="24" customFormat="1" ht="15.75" thickTop="1">
      <c r="A91" s="148" t="s">
        <v>31</v>
      </c>
      <c r="B91" s="186" t="s">
        <v>90</v>
      </c>
      <c r="C91" s="187"/>
      <c r="D91" s="187"/>
      <c r="E91" s="187"/>
      <c r="F91" s="187"/>
      <c r="G91" s="187"/>
      <c r="H91" s="187"/>
      <c r="I91" s="187"/>
      <c r="J91" s="187"/>
      <c r="K91" s="187"/>
      <c r="L91" s="188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4"/>
    </row>
    <row r="92" spans="1:23" s="24" customFormat="1" ht="15">
      <c r="A92" s="149"/>
      <c r="B92" s="189"/>
      <c r="C92" s="190"/>
      <c r="D92" s="190"/>
      <c r="E92" s="190"/>
      <c r="F92" s="190"/>
      <c r="G92" s="190"/>
      <c r="H92" s="190"/>
      <c r="I92" s="190"/>
      <c r="J92" s="190"/>
      <c r="K92" s="190"/>
      <c r="L92" s="191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6"/>
    </row>
    <row r="93" spans="1:23" s="24" customFormat="1" ht="15.75" customHeight="1" thickBot="1">
      <c r="A93" s="150"/>
      <c r="B93" s="145" t="str">
        <f>CONCATENATE($F$20,$G$20,".",$H$20,".","0",RIGHT(B$84,1),".",RIGHT(K93,1),$A91)</f>
        <v>M421.15.03.S3</v>
      </c>
      <c r="C93" s="146"/>
      <c r="D93" s="147"/>
      <c r="E93" s="11">
        <v>8</v>
      </c>
      <c r="F93" s="12" t="s">
        <v>25</v>
      </c>
      <c r="G93" s="12">
        <v>28</v>
      </c>
      <c r="H93" s="12">
        <v>0</v>
      </c>
      <c r="I93" s="12">
        <v>28</v>
      </c>
      <c r="J93" s="12">
        <v>0</v>
      </c>
      <c r="K93" s="93" t="s">
        <v>80</v>
      </c>
      <c r="L93" s="14">
        <f>E93*560/30</f>
        <v>149.33333333333334</v>
      </c>
      <c r="M93" s="145"/>
      <c r="N93" s="146"/>
      <c r="O93" s="147"/>
      <c r="P93" s="11"/>
      <c r="Q93" s="12"/>
      <c r="R93" s="12"/>
      <c r="S93" s="12"/>
      <c r="T93" s="12"/>
      <c r="U93" s="12"/>
      <c r="V93" s="100"/>
      <c r="W93" s="14"/>
    </row>
    <row r="94" spans="1:23" s="24" customFormat="1" ht="15.75" thickTop="1">
      <c r="A94" s="148" t="s">
        <v>34</v>
      </c>
      <c r="B94" s="197" t="s">
        <v>91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9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4"/>
    </row>
    <row r="95" spans="1:23" s="24" customFormat="1" ht="15">
      <c r="A95" s="149"/>
      <c r="B95" s="183"/>
      <c r="C95" s="184"/>
      <c r="D95" s="184"/>
      <c r="E95" s="184"/>
      <c r="F95" s="184"/>
      <c r="G95" s="184"/>
      <c r="H95" s="184"/>
      <c r="I95" s="184"/>
      <c r="J95" s="184"/>
      <c r="K95" s="184"/>
      <c r="L95" s="18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6"/>
    </row>
    <row r="96" spans="1:23" s="24" customFormat="1" ht="15.75" customHeight="1" thickBot="1">
      <c r="A96" s="150"/>
      <c r="B96" s="145" t="str">
        <f>CONCATENATE($F$20,$G$20,".",$H$20,".","0",RIGHT(B$84,1),".",RIGHT(K96,1),$A94)</f>
        <v>M421.15.03.A4</v>
      </c>
      <c r="C96" s="146"/>
      <c r="D96" s="147"/>
      <c r="E96" s="11">
        <v>7</v>
      </c>
      <c r="F96" s="12" t="s">
        <v>25</v>
      </c>
      <c r="G96" s="12">
        <v>21</v>
      </c>
      <c r="H96" s="12">
        <v>0</v>
      </c>
      <c r="I96" s="12">
        <v>0</v>
      </c>
      <c r="J96" s="12">
        <v>21</v>
      </c>
      <c r="K96" s="93" t="s">
        <v>30</v>
      </c>
      <c r="L96" s="14">
        <f>E96*560/30</f>
        <v>130.66666666666666</v>
      </c>
      <c r="M96" s="145"/>
      <c r="N96" s="146"/>
      <c r="O96" s="147"/>
      <c r="P96" s="11"/>
      <c r="Q96" s="12"/>
      <c r="R96" s="12"/>
      <c r="S96" s="12"/>
      <c r="T96" s="12"/>
      <c r="U96" s="12"/>
      <c r="V96" s="100"/>
      <c r="W96" s="14"/>
    </row>
    <row r="97" spans="1:23" s="24" customFormat="1" ht="15.75" thickTop="1">
      <c r="A97" s="148" t="s">
        <v>37</v>
      </c>
      <c r="B97" s="186"/>
      <c r="C97" s="187"/>
      <c r="D97" s="187"/>
      <c r="E97" s="187"/>
      <c r="F97" s="187"/>
      <c r="G97" s="187"/>
      <c r="H97" s="187"/>
      <c r="I97" s="187"/>
      <c r="J97" s="187"/>
      <c r="K97" s="187"/>
      <c r="L97" s="188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4"/>
    </row>
    <row r="98" spans="1:23" s="24" customFormat="1" ht="15">
      <c r="A98" s="149"/>
      <c r="B98" s="189"/>
      <c r="C98" s="190"/>
      <c r="D98" s="190"/>
      <c r="E98" s="190"/>
      <c r="F98" s="190"/>
      <c r="G98" s="190"/>
      <c r="H98" s="190"/>
      <c r="I98" s="190"/>
      <c r="J98" s="190"/>
      <c r="K98" s="190"/>
      <c r="L98" s="191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6"/>
    </row>
    <row r="99" spans="1:23" s="24" customFormat="1" ht="15.75" thickBot="1">
      <c r="A99" s="150"/>
      <c r="B99" s="145"/>
      <c r="C99" s="146"/>
      <c r="D99" s="147"/>
      <c r="E99" s="11"/>
      <c r="F99" s="12"/>
      <c r="G99" s="12"/>
      <c r="H99" s="12"/>
      <c r="I99" s="12"/>
      <c r="J99" s="12"/>
      <c r="K99" s="100"/>
      <c r="L99" s="14"/>
      <c r="M99" s="145"/>
      <c r="N99" s="146"/>
      <c r="O99" s="147"/>
      <c r="P99" s="11"/>
      <c r="Q99" s="12"/>
      <c r="R99" s="12"/>
      <c r="S99" s="12"/>
      <c r="T99" s="12"/>
      <c r="U99" s="12"/>
      <c r="V99" s="100"/>
      <c r="W99" s="14"/>
    </row>
    <row r="100" spans="1:23" s="24" customFormat="1" ht="15.75" thickTop="1">
      <c r="A100" s="148" t="s">
        <v>38</v>
      </c>
      <c r="B100" s="192"/>
      <c r="C100" s="153"/>
      <c r="D100" s="153"/>
      <c r="E100" s="153"/>
      <c r="F100" s="153"/>
      <c r="G100" s="153"/>
      <c r="H100" s="153"/>
      <c r="I100" s="153"/>
      <c r="J100" s="153"/>
      <c r="K100" s="153"/>
      <c r="L100" s="154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4"/>
    </row>
    <row r="101" spans="1:23" s="24" customFormat="1" ht="15">
      <c r="A101" s="149"/>
      <c r="B101" s="193"/>
      <c r="C101" s="155"/>
      <c r="D101" s="155"/>
      <c r="E101" s="155"/>
      <c r="F101" s="155"/>
      <c r="G101" s="155"/>
      <c r="H101" s="155"/>
      <c r="I101" s="155"/>
      <c r="J101" s="155"/>
      <c r="K101" s="155"/>
      <c r="L101" s="156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6"/>
    </row>
    <row r="102" spans="1:23" s="24" customFormat="1" ht="15.75" thickBot="1">
      <c r="A102" s="150"/>
      <c r="B102" s="145"/>
      <c r="C102" s="146"/>
      <c r="D102" s="147"/>
      <c r="E102" s="11"/>
      <c r="F102" s="12"/>
      <c r="G102" s="12"/>
      <c r="H102" s="12"/>
      <c r="I102" s="12"/>
      <c r="J102" s="12"/>
      <c r="K102" s="100"/>
      <c r="L102" s="14"/>
      <c r="M102" s="145"/>
      <c r="N102" s="146"/>
      <c r="O102" s="147"/>
      <c r="P102" s="11"/>
      <c r="Q102" s="12"/>
      <c r="R102" s="12"/>
      <c r="S102" s="12"/>
      <c r="T102" s="12"/>
      <c r="U102" s="12"/>
      <c r="V102" s="100"/>
      <c r="W102" s="14"/>
    </row>
    <row r="103" spans="1:23" s="24" customFormat="1" ht="15.75" thickTop="1">
      <c r="A103" s="148" t="s">
        <v>39</v>
      </c>
      <c r="B103" s="192"/>
      <c r="C103" s="153"/>
      <c r="D103" s="153"/>
      <c r="E103" s="153"/>
      <c r="F103" s="153"/>
      <c r="G103" s="153"/>
      <c r="H103" s="153"/>
      <c r="I103" s="153"/>
      <c r="J103" s="153"/>
      <c r="K103" s="153"/>
      <c r="L103" s="154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4"/>
    </row>
    <row r="104" spans="1:23" s="24" customFormat="1" ht="15">
      <c r="A104" s="149"/>
      <c r="B104" s="193"/>
      <c r="C104" s="155"/>
      <c r="D104" s="155"/>
      <c r="E104" s="155"/>
      <c r="F104" s="155"/>
      <c r="G104" s="155"/>
      <c r="H104" s="155"/>
      <c r="I104" s="155"/>
      <c r="J104" s="155"/>
      <c r="K104" s="155"/>
      <c r="L104" s="156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6"/>
    </row>
    <row r="105" spans="1:23" s="24" customFormat="1" ht="15.75" thickBot="1">
      <c r="A105" s="150"/>
      <c r="B105" s="145"/>
      <c r="C105" s="146"/>
      <c r="D105" s="147"/>
      <c r="E105" s="11"/>
      <c r="F105" s="12"/>
      <c r="G105" s="12"/>
      <c r="H105" s="12"/>
      <c r="I105" s="12"/>
      <c r="J105" s="12"/>
      <c r="K105" s="100"/>
      <c r="L105" s="14"/>
      <c r="M105" s="145"/>
      <c r="N105" s="146"/>
      <c r="O105" s="147"/>
      <c r="P105" s="11"/>
      <c r="Q105" s="12"/>
      <c r="R105" s="12"/>
      <c r="S105" s="12"/>
      <c r="T105" s="12"/>
      <c r="U105" s="13"/>
      <c r="V105" s="100"/>
      <c r="W105" s="14"/>
    </row>
    <row r="106" spans="1:23" s="24" customFormat="1" ht="15.75" thickTop="1">
      <c r="A106" s="148" t="s">
        <v>40</v>
      </c>
      <c r="B106" s="192"/>
      <c r="C106" s="153"/>
      <c r="D106" s="153"/>
      <c r="E106" s="200"/>
      <c r="F106" s="200"/>
      <c r="G106" s="200"/>
      <c r="H106" s="200"/>
      <c r="I106" s="200"/>
      <c r="J106" s="200"/>
      <c r="K106" s="200"/>
      <c r="L106" s="201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4"/>
    </row>
    <row r="107" spans="1:23" s="24" customFormat="1" ht="15">
      <c r="A107" s="149"/>
      <c r="B107" s="202"/>
      <c r="C107" s="203"/>
      <c r="D107" s="203"/>
      <c r="E107" s="203"/>
      <c r="F107" s="203"/>
      <c r="G107" s="203"/>
      <c r="H107" s="203"/>
      <c r="I107" s="203"/>
      <c r="J107" s="203"/>
      <c r="K107" s="203"/>
      <c r="L107" s="204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6"/>
    </row>
    <row r="108" spans="1:23" s="24" customFormat="1" ht="15.75" thickBot="1">
      <c r="A108" s="150"/>
      <c r="B108" s="145"/>
      <c r="C108" s="146"/>
      <c r="D108" s="147"/>
      <c r="E108" s="11"/>
      <c r="F108" s="12"/>
      <c r="G108" s="12"/>
      <c r="H108" s="12"/>
      <c r="I108" s="12"/>
      <c r="J108" s="12"/>
      <c r="K108" s="100"/>
      <c r="L108" s="14"/>
      <c r="M108" s="145"/>
      <c r="N108" s="146"/>
      <c r="O108" s="147"/>
      <c r="P108" s="11"/>
      <c r="Q108" s="12"/>
      <c r="R108" s="12"/>
      <c r="S108" s="12"/>
      <c r="T108" s="12"/>
      <c r="U108" s="12"/>
      <c r="V108" s="100"/>
      <c r="W108" s="14"/>
    </row>
    <row r="109" spans="1:23" s="24" customFormat="1" ht="15.75" thickTop="1">
      <c r="A109" s="148" t="s">
        <v>41</v>
      </c>
      <c r="B109" s="214"/>
      <c r="C109" s="200"/>
      <c r="D109" s="200"/>
      <c r="E109" s="200"/>
      <c r="F109" s="200"/>
      <c r="G109" s="200"/>
      <c r="H109" s="200"/>
      <c r="I109" s="200"/>
      <c r="J109" s="200"/>
      <c r="K109" s="200"/>
      <c r="L109" s="201"/>
      <c r="M109" s="200"/>
      <c r="N109" s="200"/>
      <c r="O109" s="200"/>
      <c r="P109" s="153"/>
      <c r="Q109" s="153"/>
      <c r="R109" s="153"/>
      <c r="S109" s="153"/>
      <c r="T109" s="153"/>
      <c r="U109" s="153"/>
      <c r="V109" s="153"/>
      <c r="W109" s="154"/>
    </row>
    <row r="110" spans="1:23" s="24" customFormat="1" ht="15">
      <c r="A110" s="149"/>
      <c r="B110" s="202"/>
      <c r="C110" s="203"/>
      <c r="D110" s="203"/>
      <c r="E110" s="203"/>
      <c r="F110" s="203"/>
      <c r="G110" s="203"/>
      <c r="H110" s="203"/>
      <c r="I110" s="203"/>
      <c r="J110" s="203"/>
      <c r="K110" s="203"/>
      <c r="L110" s="204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6"/>
    </row>
    <row r="111" spans="1:23" s="24" customFormat="1" ht="15.75" thickBot="1">
      <c r="A111" s="150"/>
      <c r="B111" s="145"/>
      <c r="C111" s="146"/>
      <c r="D111" s="147"/>
      <c r="E111" s="11"/>
      <c r="F111" s="12"/>
      <c r="G111" s="12"/>
      <c r="H111" s="12"/>
      <c r="I111" s="12"/>
      <c r="J111" s="12"/>
      <c r="K111" s="100"/>
      <c r="L111" s="14"/>
      <c r="M111" s="145"/>
      <c r="N111" s="146"/>
      <c r="O111" s="147"/>
      <c r="P111" s="11"/>
      <c r="Q111" s="12"/>
      <c r="R111" s="12"/>
      <c r="S111" s="12"/>
      <c r="T111" s="12"/>
      <c r="U111" s="12"/>
      <c r="V111" s="100"/>
      <c r="W111" s="14"/>
    </row>
    <row r="112" spans="1:23" s="24" customFormat="1" ht="16.5" customHeight="1" thickTop="1">
      <c r="A112" s="170" t="s">
        <v>42</v>
      </c>
      <c r="B112" s="151" t="s">
        <v>43</v>
      </c>
      <c r="C112" s="152"/>
      <c r="D112" s="38"/>
      <c r="E112" s="162">
        <f>SUM(G87:J87,G90:J90,G93:J93,G96:J96,G99:J99,G102:J102,G105:J105,G108:J108,G111:J111)</f>
        <v>196</v>
      </c>
      <c r="F112" s="163"/>
      <c r="G112" s="157" t="s">
        <v>44</v>
      </c>
      <c r="H112" s="158"/>
      <c r="I112" s="158"/>
      <c r="J112" s="159"/>
      <c r="K112" s="207">
        <f>SUM(L87,L90,L93,L96,L99,L102,L105,L108,L111)</f>
        <v>560</v>
      </c>
      <c r="L112" s="163"/>
      <c r="M112" s="151" t="s">
        <v>43</v>
      </c>
      <c r="N112" s="152"/>
      <c r="O112" s="38"/>
      <c r="P112" s="162">
        <f>SUM(R87:U87,R90:U90,R93:U93,R96:U96,R99:U99,R102:U102,R105:U105,R108:U108,R111:U111)</f>
        <v>196</v>
      </c>
      <c r="Q112" s="163"/>
      <c r="R112" s="157" t="s">
        <v>44</v>
      </c>
      <c r="S112" s="158"/>
      <c r="T112" s="158"/>
      <c r="U112" s="159"/>
      <c r="V112" s="207">
        <f>SUM(W87,W90,W93,W96,W99,W102,W105,W108,W111)</f>
        <v>560</v>
      </c>
      <c r="W112" s="163"/>
    </row>
    <row r="113" spans="1:23" s="24" customFormat="1" ht="16.5" thickBot="1">
      <c r="A113" s="171"/>
      <c r="B113" s="140" t="s">
        <v>45</v>
      </c>
      <c r="C113" s="141"/>
      <c r="D113" s="41"/>
      <c r="E113" s="142">
        <f>SUM(E87,E90,E93,E96,E99,E102,E105,E108,E111)</f>
        <v>30</v>
      </c>
      <c r="F113" s="143"/>
      <c r="G113" s="140" t="s">
        <v>46</v>
      </c>
      <c r="H113" s="141"/>
      <c r="I113" s="141"/>
      <c r="J113" s="144"/>
      <c r="K113" s="140" t="s">
        <v>47</v>
      </c>
      <c r="L113" s="144"/>
      <c r="M113" s="140" t="s">
        <v>45</v>
      </c>
      <c r="N113" s="141"/>
      <c r="O113" s="41"/>
      <c r="P113" s="142">
        <f>SUM(P87,P90,P93,P96,P99,P102,P105,P108,P111)</f>
        <v>30</v>
      </c>
      <c r="Q113" s="143"/>
      <c r="R113" s="140" t="s">
        <v>46</v>
      </c>
      <c r="S113" s="141"/>
      <c r="T113" s="141"/>
      <c r="U113" s="144"/>
      <c r="V113" s="140" t="s">
        <v>92</v>
      </c>
      <c r="W113" s="144"/>
    </row>
    <row r="114" spans="1:23" s="24" customFormat="1" ht="16.5" customHeight="1" thickTop="1">
      <c r="A114" s="170" t="s">
        <v>48</v>
      </c>
      <c r="B114" s="151" t="s">
        <v>43</v>
      </c>
      <c r="C114" s="152"/>
      <c r="D114" s="39"/>
      <c r="E114" s="162">
        <f>SUM(G115:J115)</f>
        <v>14</v>
      </c>
      <c r="F114" s="163"/>
      <c r="G114" s="44"/>
      <c r="H114" s="36"/>
      <c r="I114" s="36"/>
      <c r="J114" s="36"/>
      <c r="K114" s="101"/>
      <c r="L114" s="37"/>
      <c r="M114" s="151" t="s">
        <v>43</v>
      </c>
      <c r="N114" s="152"/>
      <c r="O114" s="39"/>
      <c r="P114" s="160">
        <f>SUM(R115:U115)</f>
        <v>14</v>
      </c>
      <c r="Q114" s="161"/>
      <c r="R114" s="44"/>
      <c r="S114" s="36"/>
      <c r="T114" s="36"/>
      <c r="U114" s="36"/>
      <c r="V114" s="101"/>
      <c r="W114" s="37"/>
    </row>
    <row r="115" spans="1:23" s="24" customFormat="1" ht="15.75" thickBot="1">
      <c r="A115" s="171"/>
      <c r="B115" s="140" t="s">
        <v>49</v>
      </c>
      <c r="C115" s="141"/>
      <c r="D115" s="40"/>
      <c r="E115" s="40"/>
      <c r="F115" s="43"/>
      <c r="G115" s="46">
        <f>(G87+G90+G93+G96+G99+G102+G105+G108+G111)/14</f>
        <v>7</v>
      </c>
      <c r="H115" s="46">
        <f>(H87+H90+H93+H96+H99+H102+H105+H108+H111)/14</f>
        <v>0</v>
      </c>
      <c r="I115" s="46">
        <f>(I87+I90+I93+I96+I99+I102+I105+I108+I111)/14</f>
        <v>5.5</v>
      </c>
      <c r="J115" s="46">
        <f>(J87+J90+J93+J96+J99+J102+J105+J108+J111)/14</f>
        <v>1.5</v>
      </c>
      <c r="K115" s="102" t="s">
        <v>50</v>
      </c>
      <c r="L115" s="42"/>
      <c r="M115" s="140" t="s">
        <v>49</v>
      </c>
      <c r="N115" s="141"/>
      <c r="O115" s="40"/>
      <c r="P115" s="40"/>
      <c r="Q115" s="43"/>
      <c r="R115" s="45">
        <f>(R87+R90+R93+Q96+R99+R102+R105+R108+R111)/14</f>
        <v>0</v>
      </c>
      <c r="S115" s="46">
        <f>(S87+S90+S93+S96+S99+S102+S105+S108+S111)/14</f>
        <v>0</v>
      </c>
      <c r="T115" s="46">
        <f>(T87+T90+T93+T96+T99+T102+T105+T108+T111)/14</f>
        <v>0</v>
      </c>
      <c r="U115" s="46">
        <f>(U87+U90+U93+U96+U99+U102+U105+U108+U111)/14</f>
        <v>14</v>
      </c>
      <c r="V115" s="102" t="s">
        <v>50</v>
      </c>
      <c r="W115" s="42"/>
    </row>
    <row r="116" spans="1:23" s="24" customFormat="1" ht="15.75" thickTop="1">
      <c r="A116" s="87"/>
      <c r="B116" s="88"/>
      <c r="C116" s="88"/>
      <c r="D116" s="89"/>
      <c r="E116" s="89"/>
      <c r="F116" s="90"/>
      <c r="G116" s="91"/>
      <c r="H116" s="91"/>
      <c r="I116" s="91"/>
      <c r="J116" s="91"/>
      <c r="K116" s="112"/>
      <c r="L116" s="89"/>
      <c r="M116" s="88"/>
      <c r="N116" s="88"/>
      <c r="O116" s="89"/>
      <c r="P116" s="89"/>
      <c r="Q116" s="90"/>
      <c r="R116" s="91"/>
      <c r="S116" s="91"/>
      <c r="T116" s="91"/>
      <c r="U116" s="91"/>
      <c r="V116" s="112"/>
      <c r="W116" s="89"/>
    </row>
    <row r="117" spans="1:23" s="24" customFormat="1" ht="15">
      <c r="A117" s="87"/>
      <c r="B117" s="88"/>
      <c r="C117" s="88"/>
      <c r="D117" s="89"/>
      <c r="E117" s="89"/>
      <c r="F117" s="90"/>
      <c r="G117" s="91"/>
      <c r="H117" s="91"/>
      <c r="I117" s="91"/>
      <c r="J117" s="91"/>
      <c r="K117" s="112"/>
      <c r="L117" s="89"/>
      <c r="M117" s="88"/>
      <c r="N117" s="88"/>
      <c r="O117" s="89"/>
      <c r="P117" s="89"/>
      <c r="Q117" s="90"/>
      <c r="R117" s="91"/>
      <c r="S117" s="91"/>
      <c r="T117" s="91"/>
      <c r="U117" s="91"/>
      <c r="V117" s="112"/>
      <c r="W117" s="89"/>
    </row>
    <row r="118" spans="11:22" s="24" customFormat="1" ht="15">
      <c r="K118" s="113"/>
      <c r="V118" s="113"/>
    </row>
    <row r="119" spans="11:22" s="24" customFormat="1" ht="15">
      <c r="K119" s="113"/>
      <c r="V119" s="113"/>
    </row>
    <row r="120" spans="1:23" s="24" customFormat="1" ht="18">
      <c r="A120" s="215" t="s">
        <v>93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</row>
    <row r="121" spans="1:23" s="24" customFormat="1" ht="18.75" thickBot="1">
      <c r="A121" s="222" t="s">
        <v>19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</row>
    <row r="122" spans="1:23" s="24" customFormat="1" ht="17.25" thickBot="1" thickTop="1">
      <c r="A122" s="9"/>
      <c r="B122" s="194" t="s">
        <v>20</v>
      </c>
      <c r="C122" s="195"/>
      <c r="D122" s="195"/>
      <c r="E122" s="195"/>
      <c r="F122" s="195"/>
      <c r="G122" s="195"/>
      <c r="H122" s="195"/>
      <c r="I122" s="195"/>
      <c r="J122" s="195"/>
      <c r="K122" s="195"/>
      <c r="L122" s="196"/>
      <c r="M122" s="195" t="s">
        <v>21</v>
      </c>
      <c r="N122" s="195"/>
      <c r="O122" s="195"/>
      <c r="P122" s="195"/>
      <c r="Q122" s="195"/>
      <c r="R122" s="195"/>
      <c r="S122" s="195"/>
      <c r="T122" s="195"/>
      <c r="U122" s="195"/>
      <c r="V122" s="195"/>
      <c r="W122" s="196"/>
    </row>
    <row r="123" spans="1:23" s="24" customFormat="1" ht="15.75" customHeight="1" thickTop="1">
      <c r="A123" s="149" t="s">
        <v>22</v>
      </c>
      <c r="B123" s="216" t="s">
        <v>94</v>
      </c>
      <c r="C123" s="217"/>
      <c r="D123" s="217"/>
      <c r="E123" s="217"/>
      <c r="F123" s="217"/>
      <c r="G123" s="217"/>
      <c r="H123" s="217"/>
      <c r="I123" s="217"/>
      <c r="J123" s="217"/>
      <c r="K123" s="217"/>
      <c r="L123" s="218"/>
      <c r="M123" s="216"/>
      <c r="N123" s="217"/>
      <c r="O123" s="217"/>
      <c r="P123" s="217"/>
      <c r="Q123" s="217"/>
      <c r="R123" s="217"/>
      <c r="S123" s="217"/>
      <c r="T123" s="217"/>
      <c r="U123" s="217"/>
      <c r="V123" s="217"/>
      <c r="W123" s="218"/>
    </row>
    <row r="124" spans="1:23" s="24" customFormat="1" ht="15">
      <c r="A124" s="149"/>
      <c r="B124" s="193"/>
      <c r="C124" s="155"/>
      <c r="D124" s="155"/>
      <c r="E124" s="155"/>
      <c r="F124" s="155"/>
      <c r="G124" s="155"/>
      <c r="H124" s="155"/>
      <c r="I124" s="155"/>
      <c r="J124" s="155"/>
      <c r="K124" s="155"/>
      <c r="L124" s="156"/>
      <c r="M124" s="193"/>
      <c r="N124" s="155"/>
      <c r="O124" s="155"/>
      <c r="P124" s="155"/>
      <c r="Q124" s="155"/>
      <c r="R124" s="155"/>
      <c r="S124" s="155"/>
      <c r="T124" s="155"/>
      <c r="U124" s="155"/>
      <c r="V124" s="155"/>
      <c r="W124" s="156"/>
    </row>
    <row r="125" spans="1:23" s="24" customFormat="1" ht="15.75" thickBot="1">
      <c r="A125" s="150"/>
      <c r="B125" s="219" t="str">
        <f>CONCATENATE(B$33,"-",LEFT(B123,4))</f>
        <v xml:space="preserve">M421.15.01.A3-1.1 </v>
      </c>
      <c r="C125" s="220"/>
      <c r="D125" s="221"/>
      <c r="E125" s="11">
        <f>E$33</f>
        <v>7</v>
      </c>
      <c r="F125" s="11" t="str">
        <f aca="true" t="shared" si="0" ref="F125:L125">F$33</f>
        <v>E</v>
      </c>
      <c r="G125" s="11">
        <f t="shared" si="0"/>
        <v>21</v>
      </c>
      <c r="H125" s="11">
        <f t="shared" si="0"/>
        <v>0</v>
      </c>
      <c r="I125" s="11">
        <f t="shared" si="0"/>
        <v>21</v>
      </c>
      <c r="J125" s="11">
        <f t="shared" si="0"/>
        <v>0</v>
      </c>
      <c r="K125" s="11" t="str">
        <f t="shared" si="0"/>
        <v>DA</v>
      </c>
      <c r="L125" s="11">
        <f t="shared" si="0"/>
        <v>130.66666666666666</v>
      </c>
      <c r="M125" s="219"/>
      <c r="N125" s="220"/>
      <c r="O125" s="221"/>
      <c r="P125" s="11"/>
      <c r="Q125" s="11"/>
      <c r="R125" s="11"/>
      <c r="S125" s="11"/>
      <c r="T125" s="11"/>
      <c r="U125" s="11"/>
      <c r="V125" s="11"/>
      <c r="W125" s="11"/>
    </row>
    <row r="126" spans="1:23" s="24" customFormat="1" ht="15.75" thickTop="1">
      <c r="A126" s="148" t="s">
        <v>27</v>
      </c>
      <c r="B126" s="192" t="s">
        <v>95</v>
      </c>
      <c r="C126" s="153"/>
      <c r="D126" s="153"/>
      <c r="E126" s="153"/>
      <c r="F126" s="153"/>
      <c r="G126" s="153"/>
      <c r="H126" s="153"/>
      <c r="I126" s="153"/>
      <c r="J126" s="153"/>
      <c r="K126" s="153"/>
      <c r="L126" s="154"/>
      <c r="M126" s="216"/>
      <c r="N126" s="217"/>
      <c r="O126" s="217"/>
      <c r="P126" s="217"/>
      <c r="Q126" s="217"/>
      <c r="R126" s="217"/>
      <c r="S126" s="217"/>
      <c r="T126" s="217"/>
      <c r="U126" s="217"/>
      <c r="V126" s="217"/>
      <c r="W126" s="218"/>
    </row>
    <row r="127" spans="1:23" s="24" customFormat="1" ht="15">
      <c r="A127" s="149"/>
      <c r="B127" s="193"/>
      <c r="C127" s="155"/>
      <c r="D127" s="155"/>
      <c r="E127" s="155"/>
      <c r="F127" s="155"/>
      <c r="G127" s="155"/>
      <c r="H127" s="155"/>
      <c r="I127" s="155"/>
      <c r="J127" s="155"/>
      <c r="K127" s="155"/>
      <c r="L127" s="156"/>
      <c r="M127" s="193"/>
      <c r="N127" s="155"/>
      <c r="O127" s="155"/>
      <c r="P127" s="155"/>
      <c r="Q127" s="155"/>
      <c r="R127" s="155"/>
      <c r="S127" s="155"/>
      <c r="T127" s="155"/>
      <c r="U127" s="155"/>
      <c r="V127" s="155"/>
      <c r="W127" s="156"/>
    </row>
    <row r="128" spans="1:23" s="24" customFormat="1" ht="15.75" thickBot="1">
      <c r="A128" s="150"/>
      <c r="B128" s="219" t="str">
        <f>CONCATENATE(B$33,"-",LEFT(B126,4))</f>
        <v xml:space="preserve">M421.15.01.A3-1.2 </v>
      </c>
      <c r="C128" s="220"/>
      <c r="D128" s="221"/>
      <c r="E128" s="11">
        <f>E$33</f>
        <v>7</v>
      </c>
      <c r="F128" s="11" t="str">
        <f aca="true" t="shared" si="1" ref="F128:L128">F$33</f>
        <v>E</v>
      </c>
      <c r="G128" s="11">
        <f t="shared" si="1"/>
        <v>21</v>
      </c>
      <c r="H128" s="11">
        <f t="shared" si="1"/>
        <v>0</v>
      </c>
      <c r="I128" s="11">
        <f t="shared" si="1"/>
        <v>21</v>
      </c>
      <c r="J128" s="11">
        <f t="shared" si="1"/>
        <v>0</v>
      </c>
      <c r="K128" s="11" t="str">
        <f t="shared" si="1"/>
        <v>DA</v>
      </c>
      <c r="L128" s="11">
        <f t="shared" si="1"/>
        <v>130.66666666666666</v>
      </c>
      <c r="M128" s="219"/>
      <c r="N128" s="220"/>
      <c r="O128" s="221"/>
      <c r="P128" s="11"/>
      <c r="Q128" s="11"/>
      <c r="R128" s="11"/>
      <c r="S128" s="11"/>
      <c r="T128" s="11"/>
      <c r="U128" s="11"/>
      <c r="V128" s="11"/>
      <c r="W128" s="11"/>
    </row>
    <row r="129" spans="1:23" s="24" customFormat="1" ht="15.75" thickTop="1">
      <c r="A129" s="148" t="s">
        <v>31</v>
      </c>
      <c r="B129" s="223" t="s">
        <v>96</v>
      </c>
      <c r="C129" s="224"/>
      <c r="D129" s="224"/>
      <c r="E129" s="224"/>
      <c r="F129" s="224"/>
      <c r="G129" s="224"/>
      <c r="H129" s="224"/>
      <c r="I129" s="224"/>
      <c r="J129" s="224"/>
      <c r="K129" s="224"/>
      <c r="L129" s="225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4"/>
    </row>
    <row r="130" spans="1:23" s="24" customFormat="1" ht="15">
      <c r="A130" s="149"/>
      <c r="B130" s="226"/>
      <c r="C130" s="227"/>
      <c r="D130" s="227"/>
      <c r="E130" s="227"/>
      <c r="F130" s="227"/>
      <c r="G130" s="227"/>
      <c r="H130" s="227"/>
      <c r="I130" s="227"/>
      <c r="J130" s="227"/>
      <c r="K130" s="227"/>
      <c r="L130" s="228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6"/>
    </row>
    <row r="131" spans="1:23" s="24" customFormat="1" ht="15.75" thickBot="1">
      <c r="A131" s="150"/>
      <c r="B131" s="219" t="str">
        <f>CONCATENATE(B$33,"-",LEFT(B129,4))</f>
        <v xml:space="preserve">M421.15.01.A3-2.1 </v>
      </c>
      <c r="C131" s="220"/>
      <c r="D131" s="221"/>
      <c r="E131" s="11">
        <f>E$36</f>
        <v>8</v>
      </c>
      <c r="F131" s="11" t="str">
        <f aca="true" t="shared" si="2" ref="F131:L131">F$36</f>
        <v>E</v>
      </c>
      <c r="G131" s="11">
        <f t="shared" si="2"/>
        <v>28</v>
      </c>
      <c r="H131" s="11">
        <f t="shared" si="2"/>
        <v>0</v>
      </c>
      <c r="I131" s="11">
        <f t="shared" si="2"/>
        <v>28</v>
      </c>
      <c r="J131" s="11">
        <f t="shared" si="2"/>
        <v>0</v>
      </c>
      <c r="K131" s="11" t="str">
        <f t="shared" si="2"/>
        <v>DA</v>
      </c>
      <c r="L131" s="11">
        <f t="shared" si="2"/>
        <v>149.33333333333334</v>
      </c>
      <c r="M131" s="145"/>
      <c r="N131" s="146"/>
      <c r="O131" s="147"/>
      <c r="P131" s="11"/>
      <c r="Q131" s="12"/>
      <c r="R131" s="12"/>
      <c r="S131" s="12"/>
      <c r="T131" s="12"/>
      <c r="U131" s="12"/>
      <c r="V131" s="100"/>
      <c r="W131" s="14"/>
    </row>
    <row r="132" spans="1:23" s="24" customFormat="1" ht="15.75" thickTop="1">
      <c r="A132" s="148" t="s">
        <v>34</v>
      </c>
      <c r="B132" s="192" t="s">
        <v>97</v>
      </c>
      <c r="C132" s="153"/>
      <c r="D132" s="153"/>
      <c r="E132" s="153"/>
      <c r="F132" s="153"/>
      <c r="G132" s="153"/>
      <c r="H132" s="153"/>
      <c r="I132" s="153"/>
      <c r="J132" s="153"/>
      <c r="K132" s="153"/>
      <c r="L132" s="154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4"/>
    </row>
    <row r="133" spans="1:23" s="24" customFormat="1" ht="15">
      <c r="A133" s="149"/>
      <c r="B133" s="193"/>
      <c r="C133" s="155"/>
      <c r="D133" s="155"/>
      <c r="E133" s="155"/>
      <c r="F133" s="155"/>
      <c r="G133" s="155"/>
      <c r="H133" s="155"/>
      <c r="I133" s="155"/>
      <c r="J133" s="155"/>
      <c r="K133" s="155"/>
      <c r="L133" s="156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6"/>
    </row>
    <row r="134" spans="1:23" s="24" customFormat="1" ht="15.75" thickBot="1">
      <c r="A134" s="150"/>
      <c r="B134" s="219" t="str">
        <f>CONCATENATE(B$33,"-",LEFT(B132,4))</f>
        <v xml:space="preserve">M421.15.01.A3-2.2 </v>
      </c>
      <c r="C134" s="220"/>
      <c r="D134" s="221"/>
      <c r="E134" s="11">
        <f>E$36</f>
        <v>8</v>
      </c>
      <c r="F134" s="11" t="str">
        <f aca="true" t="shared" si="3" ref="F134:L134">F$36</f>
        <v>E</v>
      </c>
      <c r="G134" s="11">
        <f t="shared" si="3"/>
        <v>28</v>
      </c>
      <c r="H134" s="11">
        <f t="shared" si="3"/>
        <v>0</v>
      </c>
      <c r="I134" s="11">
        <f t="shared" si="3"/>
        <v>28</v>
      </c>
      <c r="J134" s="11">
        <f t="shared" si="3"/>
        <v>0</v>
      </c>
      <c r="K134" s="11" t="str">
        <f t="shared" si="3"/>
        <v>DA</v>
      </c>
      <c r="L134" s="11">
        <f t="shared" si="3"/>
        <v>149.33333333333334</v>
      </c>
      <c r="M134" s="145"/>
      <c r="N134" s="146"/>
      <c r="O134" s="147"/>
      <c r="P134" s="11"/>
      <c r="Q134" s="12"/>
      <c r="R134" s="12"/>
      <c r="S134" s="12"/>
      <c r="T134" s="12"/>
      <c r="U134" s="12"/>
      <c r="V134" s="100"/>
      <c r="W134" s="14"/>
    </row>
    <row r="135" spans="1:23" s="24" customFormat="1" ht="15.75" thickTop="1">
      <c r="A135" s="148" t="s">
        <v>37</v>
      </c>
      <c r="B135" s="186"/>
      <c r="C135" s="187"/>
      <c r="D135" s="187"/>
      <c r="E135" s="187"/>
      <c r="F135" s="187"/>
      <c r="G135" s="187"/>
      <c r="H135" s="187"/>
      <c r="I135" s="187"/>
      <c r="J135" s="187"/>
      <c r="K135" s="187"/>
      <c r="L135" s="188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4"/>
    </row>
    <row r="136" spans="1:23" s="24" customFormat="1" ht="15">
      <c r="A136" s="149"/>
      <c r="B136" s="189"/>
      <c r="C136" s="190"/>
      <c r="D136" s="190"/>
      <c r="E136" s="190"/>
      <c r="F136" s="190"/>
      <c r="G136" s="190"/>
      <c r="H136" s="190"/>
      <c r="I136" s="190"/>
      <c r="J136" s="190"/>
      <c r="K136" s="190"/>
      <c r="L136" s="191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6"/>
    </row>
    <row r="137" spans="1:23" s="24" customFormat="1" ht="15.75" thickBot="1">
      <c r="A137" s="150"/>
      <c r="B137" s="145"/>
      <c r="C137" s="146"/>
      <c r="D137" s="147"/>
      <c r="E137" s="11"/>
      <c r="F137" s="12"/>
      <c r="G137" s="12"/>
      <c r="H137" s="12"/>
      <c r="I137" s="12"/>
      <c r="J137" s="12"/>
      <c r="K137" s="100"/>
      <c r="L137" s="14"/>
      <c r="M137" s="145"/>
      <c r="N137" s="146"/>
      <c r="O137" s="147"/>
      <c r="P137" s="11"/>
      <c r="Q137" s="12"/>
      <c r="R137" s="12"/>
      <c r="S137" s="12"/>
      <c r="T137" s="12"/>
      <c r="U137" s="12"/>
      <c r="V137" s="100"/>
      <c r="W137" s="14"/>
    </row>
    <row r="138" spans="1:23" s="24" customFormat="1" ht="15.75" thickTop="1">
      <c r="A138" s="148" t="s">
        <v>38</v>
      </c>
      <c r="B138" s="19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4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4"/>
    </row>
    <row r="139" spans="1:23" s="24" customFormat="1" ht="15">
      <c r="A139" s="149"/>
      <c r="B139" s="193"/>
      <c r="C139" s="155"/>
      <c r="D139" s="155"/>
      <c r="E139" s="155"/>
      <c r="F139" s="155"/>
      <c r="G139" s="155"/>
      <c r="H139" s="155"/>
      <c r="I139" s="155"/>
      <c r="J139" s="155"/>
      <c r="K139" s="155"/>
      <c r="L139" s="156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6"/>
    </row>
    <row r="140" spans="1:23" s="24" customFormat="1" ht="15.75" thickBot="1">
      <c r="A140" s="150"/>
      <c r="B140" s="145"/>
      <c r="C140" s="146"/>
      <c r="D140" s="147"/>
      <c r="E140" s="11"/>
      <c r="F140" s="12"/>
      <c r="G140" s="12"/>
      <c r="H140" s="12"/>
      <c r="I140" s="12"/>
      <c r="J140" s="12"/>
      <c r="K140" s="100"/>
      <c r="L140" s="14"/>
      <c r="M140" s="145"/>
      <c r="N140" s="146"/>
      <c r="O140" s="147"/>
      <c r="P140" s="11"/>
      <c r="Q140" s="12"/>
      <c r="R140" s="12"/>
      <c r="S140" s="12"/>
      <c r="T140" s="12"/>
      <c r="U140" s="12"/>
      <c r="V140" s="100"/>
      <c r="W140" s="14"/>
    </row>
    <row r="141" spans="1:23" s="24" customFormat="1" ht="15.75" thickTop="1">
      <c r="A141" s="148" t="s">
        <v>39</v>
      </c>
      <c r="B141" s="192"/>
      <c r="C141" s="153"/>
      <c r="D141" s="153"/>
      <c r="E141" s="153"/>
      <c r="F141" s="153"/>
      <c r="G141" s="153"/>
      <c r="H141" s="153"/>
      <c r="I141" s="153"/>
      <c r="J141" s="153"/>
      <c r="K141" s="153"/>
      <c r="L141" s="154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4"/>
    </row>
    <row r="142" spans="1:23" s="24" customFormat="1" ht="15">
      <c r="A142" s="149"/>
      <c r="B142" s="193"/>
      <c r="C142" s="155"/>
      <c r="D142" s="155"/>
      <c r="E142" s="155"/>
      <c r="F142" s="155"/>
      <c r="G142" s="155"/>
      <c r="H142" s="155"/>
      <c r="I142" s="155"/>
      <c r="J142" s="155"/>
      <c r="K142" s="155"/>
      <c r="L142" s="156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6"/>
    </row>
    <row r="143" spans="1:23" s="24" customFormat="1" ht="15.75" thickBot="1">
      <c r="A143" s="150"/>
      <c r="B143" s="145"/>
      <c r="C143" s="146"/>
      <c r="D143" s="147"/>
      <c r="E143" s="11"/>
      <c r="F143" s="12"/>
      <c r="G143" s="12"/>
      <c r="H143" s="12"/>
      <c r="I143" s="12"/>
      <c r="J143" s="12"/>
      <c r="K143" s="100"/>
      <c r="L143" s="14"/>
      <c r="M143" s="145"/>
      <c r="N143" s="146"/>
      <c r="O143" s="147"/>
      <c r="P143" s="11"/>
      <c r="Q143" s="12"/>
      <c r="R143" s="12"/>
      <c r="S143" s="12"/>
      <c r="T143" s="12"/>
      <c r="U143" s="13"/>
      <c r="V143" s="100"/>
      <c r="W143" s="14"/>
    </row>
    <row r="144" spans="1:23" s="24" customFormat="1" ht="15.75" thickTop="1">
      <c r="A144" s="148" t="s">
        <v>40</v>
      </c>
      <c r="B144" s="192"/>
      <c r="C144" s="153"/>
      <c r="D144" s="153"/>
      <c r="E144" s="200"/>
      <c r="F144" s="200"/>
      <c r="G144" s="200"/>
      <c r="H144" s="200"/>
      <c r="I144" s="200"/>
      <c r="J144" s="200"/>
      <c r="K144" s="200"/>
      <c r="L144" s="201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4"/>
    </row>
    <row r="145" spans="1:23" s="24" customFormat="1" ht="15">
      <c r="A145" s="149"/>
      <c r="B145" s="202"/>
      <c r="C145" s="203"/>
      <c r="D145" s="203"/>
      <c r="E145" s="203"/>
      <c r="F145" s="203"/>
      <c r="G145" s="203"/>
      <c r="H145" s="203"/>
      <c r="I145" s="203"/>
      <c r="J145" s="203"/>
      <c r="K145" s="203"/>
      <c r="L145" s="204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6"/>
    </row>
    <row r="146" spans="1:23" s="24" customFormat="1" ht="15.75" thickBot="1">
      <c r="A146" s="150"/>
      <c r="B146" s="145"/>
      <c r="C146" s="146"/>
      <c r="D146" s="147"/>
      <c r="E146" s="11"/>
      <c r="F146" s="12"/>
      <c r="G146" s="12"/>
      <c r="H146" s="12"/>
      <c r="I146" s="12"/>
      <c r="J146" s="12"/>
      <c r="K146" s="100"/>
      <c r="L146" s="14"/>
      <c r="M146" s="145"/>
      <c r="N146" s="146"/>
      <c r="O146" s="147"/>
      <c r="P146" s="11"/>
      <c r="Q146" s="12"/>
      <c r="R146" s="12"/>
      <c r="S146" s="12"/>
      <c r="T146" s="12"/>
      <c r="U146" s="12"/>
      <c r="V146" s="100"/>
      <c r="W146" s="14"/>
    </row>
    <row r="147" spans="1:23" s="24" customFormat="1" ht="15.75" thickTop="1">
      <c r="A147" s="27"/>
      <c r="B147" s="135"/>
      <c r="C147" s="135"/>
      <c r="D147" s="135"/>
      <c r="E147" s="135"/>
      <c r="F147" s="135"/>
      <c r="G147" s="135"/>
      <c r="H147" s="135"/>
      <c r="I147" s="135"/>
      <c r="J147" s="135"/>
      <c r="K147" s="114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14"/>
      <c r="W147" s="135"/>
    </row>
    <row r="148" spans="1:23" s="24" customFormat="1" ht="15">
      <c r="A148" s="27"/>
      <c r="B148" s="135"/>
      <c r="C148" s="135"/>
      <c r="D148" s="135"/>
      <c r="E148" s="135"/>
      <c r="F148" s="135"/>
      <c r="G148" s="135"/>
      <c r="H148" s="135"/>
      <c r="I148" s="135"/>
      <c r="J148" s="135"/>
      <c r="K148" s="114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14"/>
      <c r="W148" s="135"/>
    </row>
    <row r="149" spans="1:23" s="24" customFormat="1" ht="15">
      <c r="A149" s="27"/>
      <c r="B149" s="135"/>
      <c r="C149" s="135"/>
      <c r="D149" s="135"/>
      <c r="E149" s="135"/>
      <c r="F149" s="135"/>
      <c r="G149" s="135"/>
      <c r="H149" s="135"/>
      <c r="I149" s="135"/>
      <c r="J149" s="135"/>
      <c r="K149" s="114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14"/>
      <c r="W149" s="135"/>
    </row>
    <row r="150" spans="1:23" s="24" customFormat="1" ht="15">
      <c r="A150" s="27"/>
      <c r="B150" s="135"/>
      <c r="C150" s="135"/>
      <c r="D150" s="135"/>
      <c r="E150" s="135"/>
      <c r="F150" s="135"/>
      <c r="G150" s="135"/>
      <c r="H150" s="135"/>
      <c r="I150" s="135"/>
      <c r="J150" s="135"/>
      <c r="K150" s="114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14"/>
      <c r="W150" s="135"/>
    </row>
    <row r="151" spans="1:23" s="24" customFormat="1" ht="15">
      <c r="A151" s="27"/>
      <c r="B151" s="135"/>
      <c r="C151" s="135"/>
      <c r="D151" s="135"/>
      <c r="E151" s="135"/>
      <c r="F151" s="135"/>
      <c r="G151" s="135"/>
      <c r="H151" s="135"/>
      <c r="I151" s="135"/>
      <c r="J151" s="135"/>
      <c r="K151" s="114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14"/>
      <c r="W151" s="135"/>
    </row>
    <row r="152" spans="1:23" s="24" customFormat="1" ht="15">
      <c r="A152" s="27"/>
      <c r="B152" s="135"/>
      <c r="C152" s="135"/>
      <c r="D152" s="135"/>
      <c r="E152" s="135"/>
      <c r="F152" s="135"/>
      <c r="G152" s="135"/>
      <c r="H152" s="135"/>
      <c r="I152" s="135"/>
      <c r="J152" s="135"/>
      <c r="K152" s="114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14"/>
      <c r="W152" s="135"/>
    </row>
    <row r="153" spans="1:23" s="24" customFormat="1" ht="15">
      <c r="A153" s="27"/>
      <c r="B153" s="135"/>
      <c r="C153" s="135"/>
      <c r="D153" s="135"/>
      <c r="E153" s="135"/>
      <c r="F153" s="135"/>
      <c r="G153" s="135"/>
      <c r="H153" s="135"/>
      <c r="I153" s="135"/>
      <c r="J153" s="135"/>
      <c r="K153" s="114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14"/>
      <c r="W153" s="135"/>
    </row>
    <row r="154" spans="1:23" s="24" customFormat="1" ht="15">
      <c r="A154" s="27"/>
      <c r="B154" s="135"/>
      <c r="C154" s="135"/>
      <c r="D154" s="135"/>
      <c r="E154" s="135"/>
      <c r="F154" s="135"/>
      <c r="G154" s="135"/>
      <c r="H154" s="135"/>
      <c r="I154" s="135"/>
      <c r="J154" s="135"/>
      <c r="K154" s="114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14"/>
      <c r="W154" s="135"/>
    </row>
    <row r="155" spans="1:23" s="24" customFormat="1" ht="15">
      <c r="A155" s="27"/>
      <c r="B155" s="135"/>
      <c r="C155" s="135"/>
      <c r="D155" s="135"/>
      <c r="E155" s="135"/>
      <c r="F155" s="135"/>
      <c r="G155" s="135"/>
      <c r="H155" s="135"/>
      <c r="I155" s="135"/>
      <c r="J155" s="135"/>
      <c r="K155" s="114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14"/>
      <c r="W155" s="135"/>
    </row>
    <row r="156" spans="1:23" s="24" customFormat="1" ht="15">
      <c r="A156" s="27"/>
      <c r="B156" s="135"/>
      <c r="C156" s="135"/>
      <c r="D156" s="135"/>
      <c r="E156" s="135"/>
      <c r="F156" s="135"/>
      <c r="G156" s="135"/>
      <c r="H156" s="135"/>
      <c r="I156" s="135"/>
      <c r="J156" s="135"/>
      <c r="K156" s="114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14"/>
      <c r="W156" s="135"/>
    </row>
    <row r="157" spans="1:23" s="24" customFormat="1" ht="15">
      <c r="A157" s="27"/>
      <c r="B157" s="135"/>
      <c r="C157" s="135"/>
      <c r="D157" s="135"/>
      <c r="E157" s="135"/>
      <c r="F157" s="135"/>
      <c r="G157" s="135"/>
      <c r="H157" s="135"/>
      <c r="I157" s="135"/>
      <c r="J157" s="135"/>
      <c r="K157" s="114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14"/>
      <c r="W157" s="135"/>
    </row>
    <row r="158" spans="1:23" s="24" customFormat="1" ht="15">
      <c r="A158" s="27"/>
      <c r="B158" s="135"/>
      <c r="C158" s="135"/>
      <c r="D158" s="135"/>
      <c r="E158" s="135"/>
      <c r="F158" s="135"/>
      <c r="G158" s="135"/>
      <c r="H158" s="135"/>
      <c r="I158" s="135"/>
      <c r="J158" s="135"/>
      <c r="K158" s="114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14"/>
      <c r="W158" s="135"/>
    </row>
    <row r="159" spans="1:23" s="24" customFormat="1" ht="15">
      <c r="A159" s="27"/>
      <c r="B159" s="135"/>
      <c r="C159" s="135"/>
      <c r="D159" s="135"/>
      <c r="E159" s="135"/>
      <c r="F159" s="135"/>
      <c r="G159" s="135"/>
      <c r="H159" s="135"/>
      <c r="I159" s="135"/>
      <c r="J159" s="135"/>
      <c r="K159" s="11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14"/>
      <c r="W159" s="135"/>
    </row>
    <row r="160" spans="1:23" s="24" customFormat="1" ht="15">
      <c r="A160" s="27"/>
      <c r="B160" s="135"/>
      <c r="C160" s="135"/>
      <c r="D160" s="135"/>
      <c r="E160" s="135"/>
      <c r="F160" s="135"/>
      <c r="G160" s="135"/>
      <c r="H160" s="135"/>
      <c r="I160" s="135"/>
      <c r="J160" s="135"/>
      <c r="K160" s="114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14"/>
      <c r="W160" s="135"/>
    </row>
    <row r="161" spans="1:23" s="24" customFormat="1" ht="15">
      <c r="A161" s="27"/>
      <c r="B161" s="135"/>
      <c r="C161" s="135"/>
      <c r="D161" s="135"/>
      <c r="E161" s="135"/>
      <c r="F161" s="135"/>
      <c r="G161" s="135"/>
      <c r="H161" s="135"/>
      <c r="I161" s="135"/>
      <c r="J161" s="135"/>
      <c r="K161" s="114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14"/>
      <c r="W161" s="135"/>
    </row>
    <row r="162" spans="1:23" s="24" customFormat="1" ht="18">
      <c r="A162" s="215" t="s">
        <v>93</v>
      </c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</row>
    <row r="163" spans="1:23" s="24" customFormat="1" ht="18.75" thickBot="1">
      <c r="A163" s="222" t="s">
        <v>82</v>
      </c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</row>
    <row r="164" spans="1:23" s="24" customFormat="1" ht="17.25" thickBot="1" thickTop="1">
      <c r="A164" s="9"/>
      <c r="B164" s="194" t="s">
        <v>83</v>
      </c>
      <c r="C164" s="195"/>
      <c r="D164" s="195"/>
      <c r="E164" s="195"/>
      <c r="F164" s="195"/>
      <c r="G164" s="195"/>
      <c r="H164" s="195"/>
      <c r="I164" s="195"/>
      <c r="J164" s="195"/>
      <c r="K164" s="195"/>
      <c r="L164" s="196"/>
      <c r="M164" s="195" t="s">
        <v>84</v>
      </c>
      <c r="N164" s="195"/>
      <c r="O164" s="195"/>
      <c r="P164" s="195"/>
      <c r="Q164" s="195"/>
      <c r="R164" s="195"/>
      <c r="S164" s="195"/>
      <c r="T164" s="195"/>
      <c r="U164" s="195"/>
      <c r="V164" s="195"/>
      <c r="W164" s="196"/>
    </row>
    <row r="165" spans="1:23" s="24" customFormat="1" ht="15.75" thickTop="1">
      <c r="A165" s="149" t="s">
        <v>22</v>
      </c>
      <c r="B165" s="180" t="s">
        <v>98</v>
      </c>
      <c r="C165" s="181"/>
      <c r="D165" s="181"/>
      <c r="E165" s="181"/>
      <c r="F165" s="181"/>
      <c r="G165" s="181"/>
      <c r="H165" s="181"/>
      <c r="I165" s="181"/>
      <c r="J165" s="181"/>
      <c r="K165" s="181"/>
      <c r="L165" s="182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4"/>
    </row>
    <row r="166" spans="1:23" s="24" customFormat="1" ht="15">
      <c r="A166" s="149"/>
      <c r="B166" s="183"/>
      <c r="C166" s="184"/>
      <c r="D166" s="184"/>
      <c r="E166" s="184"/>
      <c r="F166" s="184"/>
      <c r="G166" s="184"/>
      <c r="H166" s="184"/>
      <c r="I166" s="184"/>
      <c r="J166" s="184"/>
      <c r="K166" s="184"/>
      <c r="L166" s="18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6"/>
    </row>
    <row r="167" spans="1:23" s="24" customFormat="1" ht="15.75" thickBot="1">
      <c r="A167" s="150"/>
      <c r="B167" s="219" t="str">
        <f>CONCATENATE(B$87,"-",LEFT(B165,4))</f>
        <v xml:space="preserve">M421.15.03.A1-3.1 </v>
      </c>
      <c r="C167" s="220"/>
      <c r="D167" s="221"/>
      <c r="E167" s="11">
        <f>E$87</f>
        <v>7</v>
      </c>
      <c r="F167" s="11" t="str">
        <f aca="true" t="shared" si="4" ref="F167:L167">F$87</f>
        <v>E</v>
      </c>
      <c r="G167" s="11">
        <f t="shared" si="4"/>
        <v>21</v>
      </c>
      <c r="H167" s="11">
        <f t="shared" si="4"/>
        <v>0</v>
      </c>
      <c r="I167" s="11">
        <f t="shared" si="4"/>
        <v>21</v>
      </c>
      <c r="J167" s="11">
        <f t="shared" si="4"/>
        <v>0</v>
      </c>
      <c r="K167" s="11" t="str">
        <f t="shared" si="4"/>
        <v>DA</v>
      </c>
      <c r="L167" s="11">
        <f t="shared" si="4"/>
        <v>130.66666666666666</v>
      </c>
      <c r="M167" s="145"/>
      <c r="N167" s="146"/>
      <c r="O167" s="146"/>
      <c r="P167" s="11"/>
      <c r="Q167" s="12"/>
      <c r="R167" s="12"/>
      <c r="S167" s="12"/>
      <c r="T167" s="12"/>
      <c r="U167" s="12"/>
      <c r="V167" s="100"/>
      <c r="W167" s="14"/>
    </row>
    <row r="168" spans="1:23" s="24" customFormat="1" ht="15.75" thickTop="1">
      <c r="A168" s="148" t="s">
        <v>27</v>
      </c>
      <c r="B168" s="192" t="s">
        <v>99</v>
      </c>
      <c r="C168" s="153"/>
      <c r="D168" s="153"/>
      <c r="E168" s="153"/>
      <c r="F168" s="153"/>
      <c r="G168" s="153"/>
      <c r="H168" s="153"/>
      <c r="I168" s="153"/>
      <c r="J168" s="153"/>
      <c r="K168" s="153"/>
      <c r="L168" s="154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4"/>
    </row>
    <row r="169" spans="1:23" s="24" customFormat="1" ht="15">
      <c r="A169" s="149"/>
      <c r="B169" s="193"/>
      <c r="C169" s="155"/>
      <c r="D169" s="155"/>
      <c r="E169" s="155"/>
      <c r="F169" s="155"/>
      <c r="G169" s="155"/>
      <c r="H169" s="155"/>
      <c r="I169" s="155"/>
      <c r="J169" s="155"/>
      <c r="K169" s="155"/>
      <c r="L169" s="156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6"/>
    </row>
    <row r="170" spans="1:23" s="24" customFormat="1" ht="15.75" thickBot="1">
      <c r="A170" s="150"/>
      <c r="B170" s="219" t="str">
        <f>CONCATENATE(B$87,"-",LEFT(B168,4))</f>
        <v xml:space="preserve">M421.15.03.A1-3.2 </v>
      </c>
      <c r="C170" s="220"/>
      <c r="D170" s="221"/>
      <c r="E170" s="11">
        <f>E$87</f>
        <v>7</v>
      </c>
      <c r="F170" s="11" t="str">
        <f aca="true" t="shared" si="5" ref="F170:L170">F$87</f>
        <v>E</v>
      </c>
      <c r="G170" s="11">
        <f t="shared" si="5"/>
        <v>21</v>
      </c>
      <c r="H170" s="11">
        <f t="shared" si="5"/>
        <v>0</v>
      </c>
      <c r="I170" s="11">
        <f t="shared" si="5"/>
        <v>21</v>
      </c>
      <c r="J170" s="11">
        <f t="shared" si="5"/>
        <v>0</v>
      </c>
      <c r="K170" s="11" t="str">
        <f t="shared" si="5"/>
        <v>DA</v>
      </c>
      <c r="L170" s="11">
        <f t="shared" si="5"/>
        <v>130.66666666666666</v>
      </c>
      <c r="M170" s="145"/>
      <c r="N170" s="146"/>
      <c r="O170" s="146"/>
      <c r="P170" s="11"/>
      <c r="Q170" s="12"/>
      <c r="R170" s="12"/>
      <c r="S170" s="12"/>
      <c r="T170" s="12"/>
      <c r="U170" s="12"/>
      <c r="V170" s="100"/>
      <c r="W170" s="14"/>
    </row>
    <row r="171" spans="1:23" s="24" customFormat="1" ht="15.75" thickTop="1">
      <c r="A171" s="148" t="s">
        <v>31</v>
      </c>
      <c r="B171" s="186"/>
      <c r="C171" s="187"/>
      <c r="D171" s="187"/>
      <c r="E171" s="187"/>
      <c r="F171" s="187"/>
      <c r="G171" s="187"/>
      <c r="H171" s="187"/>
      <c r="I171" s="187"/>
      <c r="J171" s="187"/>
      <c r="K171" s="187"/>
      <c r="L171" s="188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4"/>
    </row>
    <row r="172" spans="1:23" s="24" customFormat="1" ht="15">
      <c r="A172" s="149"/>
      <c r="B172" s="189"/>
      <c r="C172" s="190"/>
      <c r="D172" s="190"/>
      <c r="E172" s="190"/>
      <c r="F172" s="190"/>
      <c r="G172" s="190"/>
      <c r="H172" s="190"/>
      <c r="I172" s="190"/>
      <c r="J172" s="190"/>
      <c r="K172" s="190"/>
      <c r="L172" s="191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6"/>
    </row>
    <row r="173" spans="1:23" s="24" customFormat="1" ht="15.75" thickBot="1">
      <c r="A173" s="150"/>
      <c r="B173" s="145"/>
      <c r="C173" s="146"/>
      <c r="D173" s="147"/>
      <c r="E173" s="11"/>
      <c r="F173" s="12"/>
      <c r="G173" s="12"/>
      <c r="H173" s="12"/>
      <c r="I173" s="12"/>
      <c r="J173" s="12"/>
      <c r="K173" s="100"/>
      <c r="L173" s="14"/>
      <c r="M173" s="145"/>
      <c r="N173" s="146"/>
      <c r="O173" s="147"/>
      <c r="P173" s="11"/>
      <c r="Q173" s="12"/>
      <c r="R173" s="12"/>
      <c r="S173" s="12"/>
      <c r="T173" s="12"/>
      <c r="U173" s="12"/>
      <c r="V173" s="100"/>
      <c r="W173" s="14"/>
    </row>
    <row r="174" spans="1:23" s="24" customFormat="1" ht="15.75" thickTop="1">
      <c r="A174" s="148" t="s">
        <v>34</v>
      </c>
      <c r="B174" s="192"/>
      <c r="C174" s="153"/>
      <c r="D174" s="153"/>
      <c r="E174" s="153"/>
      <c r="F174" s="153"/>
      <c r="G174" s="153"/>
      <c r="H174" s="153"/>
      <c r="I174" s="153"/>
      <c r="J174" s="153"/>
      <c r="K174" s="153"/>
      <c r="L174" s="154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4"/>
    </row>
    <row r="175" spans="1:23" s="24" customFormat="1" ht="15">
      <c r="A175" s="149"/>
      <c r="B175" s="193"/>
      <c r="C175" s="155"/>
      <c r="D175" s="155"/>
      <c r="E175" s="155"/>
      <c r="F175" s="155"/>
      <c r="G175" s="155"/>
      <c r="H175" s="155"/>
      <c r="I175" s="155"/>
      <c r="J175" s="155"/>
      <c r="K175" s="155"/>
      <c r="L175" s="156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6"/>
    </row>
    <row r="176" spans="1:23" s="24" customFormat="1" ht="15.75" thickBot="1">
      <c r="A176" s="150"/>
      <c r="B176" s="145"/>
      <c r="C176" s="146"/>
      <c r="D176" s="147"/>
      <c r="E176" s="11"/>
      <c r="F176" s="12"/>
      <c r="G176" s="12"/>
      <c r="H176" s="12"/>
      <c r="I176" s="12"/>
      <c r="J176" s="12"/>
      <c r="K176" s="100"/>
      <c r="L176" s="14"/>
      <c r="M176" s="145"/>
      <c r="N176" s="146"/>
      <c r="O176" s="147"/>
      <c r="P176" s="11"/>
      <c r="Q176" s="12"/>
      <c r="R176" s="12"/>
      <c r="S176" s="12"/>
      <c r="T176" s="12"/>
      <c r="U176" s="12"/>
      <c r="V176" s="100"/>
      <c r="W176" s="14"/>
    </row>
    <row r="177" spans="1:23" s="24" customFormat="1" ht="15.75" thickTop="1">
      <c r="A177" s="148" t="s">
        <v>37</v>
      </c>
      <c r="B177" s="186"/>
      <c r="C177" s="187"/>
      <c r="D177" s="187"/>
      <c r="E177" s="187"/>
      <c r="F177" s="187"/>
      <c r="G177" s="187"/>
      <c r="H177" s="187"/>
      <c r="I177" s="187"/>
      <c r="J177" s="187"/>
      <c r="K177" s="187"/>
      <c r="L177" s="188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4"/>
    </row>
    <row r="178" spans="1:23" s="24" customFormat="1" ht="15">
      <c r="A178" s="149"/>
      <c r="B178" s="189"/>
      <c r="C178" s="190"/>
      <c r="D178" s="190"/>
      <c r="E178" s="190"/>
      <c r="F178" s="190"/>
      <c r="G178" s="190"/>
      <c r="H178" s="190"/>
      <c r="I178" s="190"/>
      <c r="J178" s="190"/>
      <c r="K178" s="190"/>
      <c r="L178" s="191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6"/>
    </row>
    <row r="179" spans="1:23" s="24" customFormat="1" ht="15.75" thickBot="1">
      <c r="A179" s="150"/>
      <c r="B179" s="145"/>
      <c r="C179" s="146"/>
      <c r="D179" s="147"/>
      <c r="E179" s="11"/>
      <c r="F179" s="12"/>
      <c r="G179" s="12"/>
      <c r="H179" s="12"/>
      <c r="I179" s="12"/>
      <c r="J179" s="12"/>
      <c r="K179" s="100"/>
      <c r="L179" s="14"/>
      <c r="M179" s="145"/>
      <c r="N179" s="146"/>
      <c r="O179" s="147"/>
      <c r="P179" s="11"/>
      <c r="Q179" s="12"/>
      <c r="R179" s="12"/>
      <c r="S179" s="12"/>
      <c r="T179" s="12"/>
      <c r="U179" s="12"/>
      <c r="V179" s="100"/>
      <c r="W179" s="14"/>
    </row>
    <row r="180" spans="1:23" s="24" customFormat="1" ht="15.75" thickTop="1">
      <c r="A180" s="148" t="s">
        <v>38</v>
      </c>
      <c r="B180" s="192"/>
      <c r="C180" s="153"/>
      <c r="D180" s="153"/>
      <c r="E180" s="153"/>
      <c r="F180" s="153"/>
      <c r="G180" s="153"/>
      <c r="H180" s="153"/>
      <c r="I180" s="153"/>
      <c r="J180" s="153"/>
      <c r="K180" s="153"/>
      <c r="L180" s="154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4"/>
    </row>
    <row r="181" spans="1:23" s="24" customFormat="1" ht="15">
      <c r="A181" s="149"/>
      <c r="B181" s="193"/>
      <c r="C181" s="155"/>
      <c r="D181" s="155"/>
      <c r="E181" s="155"/>
      <c r="F181" s="155"/>
      <c r="G181" s="155"/>
      <c r="H181" s="155"/>
      <c r="I181" s="155"/>
      <c r="J181" s="155"/>
      <c r="K181" s="155"/>
      <c r="L181" s="156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6"/>
    </row>
    <row r="182" spans="1:23" s="24" customFormat="1" ht="15.75" thickBot="1">
      <c r="A182" s="150"/>
      <c r="B182" s="145"/>
      <c r="C182" s="146"/>
      <c r="D182" s="147"/>
      <c r="E182" s="11"/>
      <c r="F182" s="12"/>
      <c r="G182" s="12"/>
      <c r="H182" s="12"/>
      <c r="I182" s="12"/>
      <c r="J182" s="12"/>
      <c r="K182" s="100"/>
      <c r="L182" s="14"/>
      <c r="M182" s="145"/>
      <c r="N182" s="146"/>
      <c r="O182" s="147"/>
      <c r="P182" s="11"/>
      <c r="Q182" s="12"/>
      <c r="R182" s="12"/>
      <c r="S182" s="12"/>
      <c r="T182" s="12"/>
      <c r="U182" s="12"/>
      <c r="V182" s="100"/>
      <c r="W182" s="14"/>
    </row>
    <row r="183" spans="1:23" s="24" customFormat="1" ht="15.75" thickTop="1">
      <c r="A183" s="148" t="s">
        <v>39</v>
      </c>
      <c r="B183" s="192"/>
      <c r="C183" s="153"/>
      <c r="D183" s="153"/>
      <c r="E183" s="153"/>
      <c r="F183" s="153"/>
      <c r="G183" s="153"/>
      <c r="H183" s="153"/>
      <c r="I183" s="153"/>
      <c r="J183" s="153"/>
      <c r="K183" s="153"/>
      <c r="L183" s="154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4"/>
    </row>
    <row r="184" spans="1:23" s="24" customFormat="1" ht="15">
      <c r="A184" s="149"/>
      <c r="B184" s="193"/>
      <c r="C184" s="155"/>
      <c r="D184" s="155"/>
      <c r="E184" s="155"/>
      <c r="F184" s="155"/>
      <c r="G184" s="155"/>
      <c r="H184" s="155"/>
      <c r="I184" s="155"/>
      <c r="J184" s="155"/>
      <c r="K184" s="155"/>
      <c r="L184" s="156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6"/>
    </row>
    <row r="185" spans="1:23" s="24" customFormat="1" ht="15.75" thickBot="1">
      <c r="A185" s="150"/>
      <c r="B185" s="145"/>
      <c r="C185" s="146"/>
      <c r="D185" s="147"/>
      <c r="E185" s="11"/>
      <c r="F185" s="12"/>
      <c r="G185" s="12"/>
      <c r="H185" s="12"/>
      <c r="I185" s="12"/>
      <c r="J185" s="12"/>
      <c r="K185" s="100"/>
      <c r="L185" s="14"/>
      <c r="M185" s="145"/>
      <c r="N185" s="146"/>
      <c r="O185" s="147"/>
      <c r="P185" s="11"/>
      <c r="Q185" s="12"/>
      <c r="R185" s="12"/>
      <c r="S185" s="12"/>
      <c r="T185" s="12"/>
      <c r="U185" s="13"/>
      <c r="V185" s="100"/>
      <c r="W185" s="14"/>
    </row>
    <row r="186" spans="1:23" s="24" customFormat="1" ht="15.75" thickTop="1">
      <c r="A186" s="148" t="s">
        <v>40</v>
      </c>
      <c r="B186" s="192"/>
      <c r="C186" s="153"/>
      <c r="D186" s="153"/>
      <c r="E186" s="200"/>
      <c r="F186" s="200"/>
      <c r="G186" s="200"/>
      <c r="H186" s="200"/>
      <c r="I186" s="200"/>
      <c r="J186" s="200"/>
      <c r="K186" s="200"/>
      <c r="L186" s="201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4"/>
    </row>
    <row r="187" spans="1:23" s="24" customFormat="1" ht="15">
      <c r="A187" s="149"/>
      <c r="B187" s="202"/>
      <c r="C187" s="203"/>
      <c r="D187" s="203"/>
      <c r="E187" s="203"/>
      <c r="F187" s="203"/>
      <c r="G187" s="203"/>
      <c r="H187" s="203"/>
      <c r="I187" s="203"/>
      <c r="J187" s="203"/>
      <c r="K187" s="203"/>
      <c r="L187" s="204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6"/>
    </row>
    <row r="188" spans="1:23" s="24" customFormat="1" ht="15.75" thickBot="1">
      <c r="A188" s="150"/>
      <c r="B188" s="145"/>
      <c r="C188" s="146"/>
      <c r="D188" s="147"/>
      <c r="E188" s="11"/>
      <c r="F188" s="12"/>
      <c r="G188" s="12"/>
      <c r="H188" s="12"/>
      <c r="I188" s="12"/>
      <c r="J188" s="12"/>
      <c r="K188" s="100"/>
      <c r="L188" s="14"/>
      <c r="M188" s="145"/>
      <c r="N188" s="146"/>
      <c r="O188" s="147"/>
      <c r="P188" s="11"/>
      <c r="Q188" s="12"/>
      <c r="R188" s="12"/>
      <c r="S188" s="12"/>
      <c r="T188" s="12"/>
      <c r="U188" s="12"/>
      <c r="V188" s="100"/>
      <c r="W188" s="14"/>
    </row>
    <row r="189" spans="1:23" s="24" customFormat="1" ht="15.75" thickTop="1">
      <c r="A189" s="27"/>
      <c r="B189" s="135"/>
      <c r="C189" s="135"/>
      <c r="D189" s="135"/>
      <c r="E189" s="135"/>
      <c r="F189" s="135"/>
      <c r="G189" s="135"/>
      <c r="H189" s="135"/>
      <c r="I189" s="135"/>
      <c r="J189" s="135"/>
      <c r="K189" s="114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14"/>
      <c r="W189" s="135"/>
    </row>
    <row r="190" spans="1:23" s="24" customFormat="1" ht="15">
      <c r="A190" s="27"/>
      <c r="B190" s="135"/>
      <c r="C190" s="135"/>
      <c r="D190" s="135"/>
      <c r="E190" s="135"/>
      <c r="F190" s="135"/>
      <c r="G190" s="135"/>
      <c r="H190" s="135"/>
      <c r="I190" s="135"/>
      <c r="J190" s="135"/>
      <c r="K190" s="114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14"/>
      <c r="W190" s="135"/>
    </row>
    <row r="191" spans="1:23" s="24" customFormat="1" ht="15">
      <c r="A191" s="27"/>
      <c r="B191" s="135"/>
      <c r="C191" s="135"/>
      <c r="D191" s="135"/>
      <c r="E191" s="135"/>
      <c r="F191" s="135"/>
      <c r="G191" s="135"/>
      <c r="H191" s="135"/>
      <c r="I191" s="135"/>
      <c r="J191" s="135"/>
      <c r="K191" s="114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14"/>
      <c r="W191" s="135"/>
    </row>
    <row r="192" spans="1:22" s="8" customFormat="1" ht="19.5">
      <c r="A192" s="51" t="s">
        <v>100</v>
      </c>
      <c r="K192" s="103"/>
      <c r="V192" s="103"/>
    </row>
    <row r="193" spans="1:22" s="8" customFormat="1" ht="19.5">
      <c r="A193" s="51" t="s">
        <v>101</v>
      </c>
      <c r="K193" s="103"/>
      <c r="V193" s="103"/>
    </row>
    <row r="194" spans="11:22" s="24" customFormat="1" ht="15">
      <c r="K194" s="113"/>
      <c r="V194" s="113"/>
    </row>
    <row r="195" spans="11:22" s="24" customFormat="1" ht="15">
      <c r="K195" s="113"/>
      <c r="V195" s="113"/>
    </row>
    <row r="196" spans="11:22" s="24" customFormat="1" ht="15">
      <c r="K196" s="113"/>
      <c r="V196" s="113"/>
    </row>
    <row r="197" spans="11:22" s="24" customFormat="1" ht="15">
      <c r="K197" s="113"/>
      <c r="V197" s="113"/>
    </row>
    <row r="198" spans="11:22" s="24" customFormat="1" ht="15">
      <c r="K198" s="113"/>
      <c r="V198" s="113"/>
    </row>
    <row r="199" spans="11:22" s="24" customFormat="1" ht="15">
      <c r="K199" s="113"/>
      <c r="V199" s="113"/>
    </row>
    <row r="200" spans="11:22" s="24" customFormat="1" ht="15">
      <c r="K200" s="113"/>
      <c r="V200" s="113"/>
    </row>
    <row r="201" spans="11:22" s="24" customFormat="1" ht="15">
      <c r="K201" s="113"/>
      <c r="V201" s="113"/>
    </row>
    <row r="202" spans="11:22" s="24" customFormat="1" ht="15">
      <c r="K202" s="113"/>
      <c r="V202" s="113"/>
    </row>
    <row r="203" spans="11:22" s="24" customFormat="1" ht="15">
      <c r="K203" s="113"/>
      <c r="V203" s="113"/>
    </row>
    <row r="204" spans="11:22" s="24" customFormat="1" ht="15">
      <c r="K204" s="113"/>
      <c r="V204" s="113"/>
    </row>
    <row r="205" spans="11:22" s="24" customFormat="1" ht="15">
      <c r="K205" s="113"/>
      <c r="V205" s="113"/>
    </row>
    <row r="206" spans="11:22" s="24" customFormat="1" ht="15">
      <c r="K206" s="113"/>
      <c r="V206" s="113"/>
    </row>
    <row r="207" spans="11:22" s="24" customFormat="1" ht="15">
      <c r="K207" s="113"/>
      <c r="V207" s="113"/>
    </row>
    <row r="208" spans="11:22" s="24" customFormat="1" ht="15">
      <c r="K208" s="113"/>
      <c r="V208" s="113"/>
    </row>
    <row r="209" spans="11:22" s="24" customFormat="1" ht="15">
      <c r="K209" s="113"/>
      <c r="V209" s="113"/>
    </row>
    <row r="210" spans="11:22" s="24" customFormat="1" ht="15">
      <c r="K210" s="113"/>
      <c r="V210" s="113"/>
    </row>
    <row r="211" spans="11:22" s="24" customFormat="1" ht="15">
      <c r="K211" s="113"/>
      <c r="V211" s="113"/>
    </row>
    <row r="212" spans="11:22" s="24" customFormat="1" ht="15">
      <c r="K212" s="113"/>
      <c r="V212" s="113"/>
    </row>
    <row r="213" spans="11:22" s="24" customFormat="1" ht="15">
      <c r="K213" s="113"/>
      <c r="V213" s="113"/>
    </row>
    <row r="214" spans="11:22" s="24" customFormat="1" ht="15">
      <c r="K214" s="113"/>
      <c r="V214" s="113"/>
    </row>
    <row r="215" spans="11:22" s="24" customFormat="1" ht="15">
      <c r="K215" s="113"/>
      <c r="V215" s="113"/>
    </row>
    <row r="216" spans="11:22" s="24" customFormat="1" ht="15">
      <c r="K216" s="113"/>
      <c r="V216" s="113"/>
    </row>
    <row r="217" spans="11:22" s="24" customFormat="1" ht="15">
      <c r="K217" s="113"/>
      <c r="V217" s="113"/>
    </row>
    <row r="218" spans="11:22" s="24" customFormat="1" ht="15">
      <c r="K218" s="113"/>
      <c r="V218" s="113"/>
    </row>
    <row r="219" spans="11:22" s="24" customFormat="1" ht="15">
      <c r="K219" s="113"/>
      <c r="V219" s="113"/>
    </row>
    <row r="220" spans="11:22" s="24" customFormat="1" ht="15">
      <c r="K220" s="113"/>
      <c r="V220" s="113"/>
    </row>
    <row r="221" spans="11:22" s="24" customFormat="1" ht="15">
      <c r="K221" s="113"/>
      <c r="V221" s="113"/>
    </row>
    <row r="222" spans="11:22" s="24" customFormat="1" ht="15">
      <c r="K222" s="113"/>
      <c r="V222" s="113"/>
    </row>
    <row r="223" spans="11:22" s="24" customFormat="1" ht="15">
      <c r="K223" s="113"/>
      <c r="V223" s="113"/>
    </row>
    <row r="224" spans="11:22" s="24" customFormat="1" ht="15">
      <c r="K224" s="113"/>
      <c r="V224" s="113"/>
    </row>
    <row r="225" spans="11:22" s="24" customFormat="1" ht="15">
      <c r="K225" s="113"/>
      <c r="V225" s="113"/>
    </row>
    <row r="226" spans="11:22" s="24" customFormat="1" ht="15">
      <c r="K226" s="113"/>
      <c r="V226" s="113"/>
    </row>
    <row r="227" spans="11:22" s="24" customFormat="1" ht="15">
      <c r="K227" s="113"/>
      <c r="V227" s="113"/>
    </row>
    <row r="228" spans="11:22" s="24" customFormat="1" ht="15">
      <c r="K228" s="113"/>
      <c r="V228" s="113"/>
    </row>
    <row r="229" spans="11:22" s="24" customFormat="1" ht="15">
      <c r="K229" s="113"/>
      <c r="V229" s="113"/>
    </row>
    <row r="230" spans="11:22" s="24" customFormat="1" ht="15">
      <c r="K230" s="113"/>
      <c r="V230" s="113"/>
    </row>
    <row r="231" spans="11:22" s="24" customFormat="1" ht="15">
      <c r="K231" s="113"/>
      <c r="V231" s="113"/>
    </row>
    <row r="232" spans="11:22" s="24" customFormat="1" ht="15">
      <c r="K232" s="113"/>
      <c r="V232" s="113"/>
    </row>
    <row r="233" spans="11:22" s="24" customFormat="1" ht="15">
      <c r="K233" s="113"/>
      <c r="V233" s="113"/>
    </row>
    <row r="234" spans="11:22" s="24" customFormat="1" ht="15">
      <c r="K234" s="113"/>
      <c r="V234" s="113"/>
    </row>
    <row r="235" spans="11:22" s="24" customFormat="1" ht="15">
      <c r="K235" s="113"/>
      <c r="V235" s="113"/>
    </row>
    <row r="236" spans="11:22" s="24" customFormat="1" ht="15">
      <c r="K236" s="113"/>
      <c r="V236" s="113"/>
    </row>
    <row r="237" spans="11:22" s="24" customFormat="1" ht="15">
      <c r="K237" s="113"/>
      <c r="V237" s="113"/>
    </row>
    <row r="238" spans="11:22" s="24" customFormat="1" ht="15">
      <c r="K238" s="113"/>
      <c r="V238" s="113"/>
    </row>
    <row r="239" spans="11:22" s="24" customFormat="1" ht="15">
      <c r="K239" s="113"/>
      <c r="V239" s="113"/>
    </row>
    <row r="240" spans="11:22" s="24" customFormat="1" ht="15">
      <c r="K240" s="113"/>
      <c r="V240" s="113"/>
    </row>
    <row r="241" spans="11:22" s="24" customFormat="1" ht="15">
      <c r="K241" s="113"/>
      <c r="V241" s="113"/>
    </row>
    <row r="242" spans="11:22" s="24" customFormat="1" ht="15">
      <c r="K242" s="113"/>
      <c r="V242" s="113"/>
    </row>
    <row r="243" spans="11:22" s="24" customFormat="1" ht="15">
      <c r="K243" s="113"/>
      <c r="V243" s="113"/>
    </row>
    <row r="244" spans="11:22" s="24" customFormat="1" ht="15">
      <c r="K244" s="113"/>
      <c r="V244" s="113"/>
    </row>
    <row r="245" spans="11:22" s="24" customFormat="1" ht="15">
      <c r="K245" s="113"/>
      <c r="V245" s="113"/>
    </row>
    <row r="246" spans="11:22" s="24" customFormat="1" ht="15">
      <c r="K246" s="113"/>
      <c r="V246" s="113"/>
    </row>
    <row r="247" spans="11:22" s="24" customFormat="1" ht="15">
      <c r="K247" s="113"/>
      <c r="V247" s="113"/>
    </row>
    <row r="248" spans="11:22" s="24" customFormat="1" ht="15">
      <c r="K248" s="113"/>
      <c r="V248" s="113"/>
    </row>
    <row r="249" spans="11:22" s="24" customFormat="1" ht="15">
      <c r="K249" s="113"/>
      <c r="V249" s="113"/>
    </row>
    <row r="250" spans="11:22" s="24" customFormat="1" ht="15">
      <c r="K250" s="113"/>
      <c r="V250" s="113"/>
    </row>
    <row r="251" spans="11:22" s="24" customFormat="1" ht="15">
      <c r="K251" s="113"/>
      <c r="V251" s="113"/>
    </row>
    <row r="252" spans="11:22" s="24" customFormat="1" ht="15">
      <c r="K252" s="113"/>
      <c r="V252" s="113"/>
    </row>
    <row r="253" spans="11:22" s="24" customFormat="1" ht="15">
      <c r="K253" s="113"/>
      <c r="V253" s="113"/>
    </row>
    <row r="254" spans="11:22" s="24" customFormat="1" ht="15">
      <c r="K254" s="113"/>
      <c r="V254" s="113"/>
    </row>
    <row r="255" spans="11:22" s="24" customFormat="1" ht="15">
      <c r="K255" s="113"/>
      <c r="V255" s="113"/>
    </row>
    <row r="256" spans="11:22" s="24" customFormat="1" ht="15">
      <c r="K256" s="113"/>
      <c r="V256" s="113"/>
    </row>
    <row r="257" spans="11:22" s="24" customFormat="1" ht="15">
      <c r="K257" s="113"/>
      <c r="V257" s="113"/>
    </row>
    <row r="258" spans="11:22" s="24" customFormat="1" ht="15">
      <c r="K258" s="113"/>
      <c r="V258" s="113"/>
    </row>
    <row r="259" spans="11:22" s="24" customFormat="1" ht="15">
      <c r="K259" s="113"/>
      <c r="V259" s="113"/>
    </row>
    <row r="260" spans="11:22" s="24" customFormat="1" ht="15">
      <c r="K260" s="113"/>
      <c r="V260" s="113"/>
    </row>
  </sheetData>
  <mergeCells count="250">
    <mergeCell ref="A186:A188"/>
    <mergeCell ref="B186:L187"/>
    <mergeCell ref="M186:W187"/>
    <mergeCell ref="B188:D188"/>
    <mergeCell ref="M188:O188"/>
    <mergeCell ref="A180:A182"/>
    <mergeCell ref="B180:L181"/>
    <mergeCell ref="M180:W181"/>
    <mergeCell ref="B182:D182"/>
    <mergeCell ref="M182:O182"/>
    <mergeCell ref="A183:A185"/>
    <mergeCell ref="B183:L184"/>
    <mergeCell ref="M183:W184"/>
    <mergeCell ref="B185:D185"/>
    <mergeCell ref="M185:O185"/>
    <mergeCell ref="A174:A176"/>
    <mergeCell ref="B174:L175"/>
    <mergeCell ref="M174:W175"/>
    <mergeCell ref="B176:D176"/>
    <mergeCell ref="M176:O176"/>
    <mergeCell ref="A177:A179"/>
    <mergeCell ref="B177:L178"/>
    <mergeCell ref="M177:W178"/>
    <mergeCell ref="B179:D179"/>
    <mergeCell ref="M179:O179"/>
    <mergeCell ref="A168:A170"/>
    <mergeCell ref="B168:L169"/>
    <mergeCell ref="M168:W169"/>
    <mergeCell ref="B170:D170"/>
    <mergeCell ref="M170:O170"/>
    <mergeCell ref="A171:A173"/>
    <mergeCell ref="B171:L172"/>
    <mergeCell ref="M171:W172"/>
    <mergeCell ref="B173:D173"/>
    <mergeCell ref="M173:O173"/>
    <mergeCell ref="A162:W162"/>
    <mergeCell ref="A163:W163"/>
    <mergeCell ref="B164:L164"/>
    <mergeCell ref="M164:W164"/>
    <mergeCell ref="A165:A167"/>
    <mergeCell ref="B165:L166"/>
    <mergeCell ref="M165:W166"/>
    <mergeCell ref="B167:D167"/>
    <mergeCell ref="M167:O167"/>
    <mergeCell ref="A144:A146"/>
    <mergeCell ref="B144:L145"/>
    <mergeCell ref="M144:W145"/>
    <mergeCell ref="B146:D146"/>
    <mergeCell ref="M146:O146"/>
    <mergeCell ref="A138:A140"/>
    <mergeCell ref="B138:L139"/>
    <mergeCell ref="M138:W139"/>
    <mergeCell ref="B140:D140"/>
    <mergeCell ref="M140:O140"/>
    <mergeCell ref="A135:A137"/>
    <mergeCell ref="B135:L136"/>
    <mergeCell ref="M135:W136"/>
    <mergeCell ref="B137:D137"/>
    <mergeCell ref="M137:O137"/>
    <mergeCell ref="A141:A143"/>
    <mergeCell ref="B141:L142"/>
    <mergeCell ref="M141:W142"/>
    <mergeCell ref="B143:D143"/>
    <mergeCell ref="M143:O143"/>
    <mergeCell ref="A132:A134"/>
    <mergeCell ref="B132:L133"/>
    <mergeCell ref="M132:W133"/>
    <mergeCell ref="B134:D134"/>
    <mergeCell ref="M134:O134"/>
    <mergeCell ref="A126:A128"/>
    <mergeCell ref="B126:L127"/>
    <mergeCell ref="M126:W127"/>
    <mergeCell ref="B128:D128"/>
    <mergeCell ref="M128:O128"/>
    <mergeCell ref="A129:A131"/>
    <mergeCell ref="B129:L130"/>
    <mergeCell ref="M129:W130"/>
    <mergeCell ref="B131:D131"/>
    <mergeCell ref="M131:O131"/>
    <mergeCell ref="A123:A125"/>
    <mergeCell ref="B123:L124"/>
    <mergeCell ref="M123:W124"/>
    <mergeCell ref="B125:D125"/>
    <mergeCell ref="M125:O125"/>
    <mergeCell ref="A121:W121"/>
    <mergeCell ref="B122:L122"/>
    <mergeCell ref="M122:W122"/>
    <mergeCell ref="A114:A115"/>
    <mergeCell ref="B114:C114"/>
    <mergeCell ref="E114:F114"/>
    <mergeCell ref="M114:N114"/>
    <mergeCell ref="P114:Q114"/>
    <mergeCell ref="B115:C115"/>
    <mergeCell ref="M115:N115"/>
    <mergeCell ref="A120:W120"/>
    <mergeCell ref="R113:U113"/>
    <mergeCell ref="A106:A108"/>
    <mergeCell ref="B106:L107"/>
    <mergeCell ref="M106:W107"/>
    <mergeCell ref="A109:A111"/>
    <mergeCell ref="B109:L110"/>
    <mergeCell ref="M109:W110"/>
    <mergeCell ref="A112:A113"/>
    <mergeCell ref="K112:L112"/>
    <mergeCell ref="K113:L113"/>
    <mergeCell ref="V112:W112"/>
    <mergeCell ref="V113:W113"/>
    <mergeCell ref="B113:C113"/>
    <mergeCell ref="E113:F113"/>
    <mergeCell ref="G113:J113"/>
    <mergeCell ref="B108:D108"/>
    <mergeCell ref="M108:O108"/>
    <mergeCell ref="B111:D111"/>
    <mergeCell ref="M111:O111"/>
    <mergeCell ref="A103:A105"/>
    <mergeCell ref="M105:O105"/>
    <mergeCell ref="A94:A96"/>
    <mergeCell ref="B94:L95"/>
    <mergeCell ref="M94:W95"/>
    <mergeCell ref="B96:D96"/>
    <mergeCell ref="M96:O96"/>
    <mergeCell ref="A97:A99"/>
    <mergeCell ref="B103:L104"/>
    <mergeCell ref="M103:W104"/>
    <mergeCell ref="A100:A102"/>
    <mergeCell ref="B100:L101"/>
    <mergeCell ref="A83:W83"/>
    <mergeCell ref="B84:L84"/>
    <mergeCell ref="K53:L53"/>
    <mergeCell ref="A31:A33"/>
    <mergeCell ref="K52:L52"/>
    <mergeCell ref="V52:W52"/>
    <mergeCell ref="B37:L38"/>
    <mergeCell ref="A49:A51"/>
    <mergeCell ref="M48:O48"/>
    <mergeCell ref="M46:W47"/>
    <mergeCell ref="B64:L65"/>
    <mergeCell ref="E52:F52"/>
    <mergeCell ref="E53:F53"/>
    <mergeCell ref="M84:W84"/>
    <mergeCell ref="M51:O51"/>
    <mergeCell ref="B51:D51"/>
    <mergeCell ref="B49:L50"/>
    <mergeCell ref="M49:W50"/>
    <mergeCell ref="B45:D45"/>
    <mergeCell ref="B48:D48"/>
    <mergeCell ref="A81:W81"/>
    <mergeCell ref="A82:W82"/>
    <mergeCell ref="A91:A93"/>
    <mergeCell ref="B40:L41"/>
    <mergeCell ref="M43:W44"/>
    <mergeCell ref="B43:L44"/>
    <mergeCell ref="B91:L92"/>
    <mergeCell ref="B24:L24"/>
    <mergeCell ref="M24:W24"/>
    <mergeCell ref="A37:A39"/>
    <mergeCell ref="B28:L29"/>
    <mergeCell ref="M25:W26"/>
    <mergeCell ref="M28:W29"/>
    <mergeCell ref="A25:A27"/>
    <mergeCell ref="A28:A30"/>
    <mergeCell ref="M27:O27"/>
    <mergeCell ref="B25:L26"/>
    <mergeCell ref="D72:K72"/>
    <mergeCell ref="M30:O30"/>
    <mergeCell ref="A34:A36"/>
    <mergeCell ref="B34:L35"/>
    <mergeCell ref="B31:L32"/>
    <mergeCell ref="A54:A55"/>
    <mergeCell ref="A43:A45"/>
    <mergeCell ref="A40:A42"/>
    <mergeCell ref="B46:L47"/>
    <mergeCell ref="M113:N113"/>
    <mergeCell ref="P113:Q113"/>
    <mergeCell ref="B85:L86"/>
    <mergeCell ref="B97:L98"/>
    <mergeCell ref="M97:W98"/>
    <mergeCell ref="B99:D99"/>
    <mergeCell ref="M99:O99"/>
    <mergeCell ref="M91:W92"/>
    <mergeCell ref="B93:D93"/>
    <mergeCell ref="M93:O93"/>
    <mergeCell ref="R112:U112"/>
    <mergeCell ref="B90:D90"/>
    <mergeCell ref="M90:O90"/>
    <mergeCell ref="B105:D105"/>
    <mergeCell ref="B88:L89"/>
    <mergeCell ref="M88:W89"/>
    <mergeCell ref="M87:O87"/>
    <mergeCell ref="B87:D87"/>
    <mergeCell ref="M100:W101"/>
    <mergeCell ref="B102:D102"/>
    <mergeCell ref="M102:O102"/>
    <mergeCell ref="A85:A87"/>
    <mergeCell ref="P52:Q52"/>
    <mergeCell ref="P54:Q54"/>
    <mergeCell ref="B112:C112"/>
    <mergeCell ref="E112:F112"/>
    <mergeCell ref="G112:J112"/>
    <mergeCell ref="M112:N112"/>
    <mergeCell ref="P112:Q112"/>
    <mergeCell ref="M85:W86"/>
    <mergeCell ref="A88:A90"/>
    <mergeCell ref="N71:W71"/>
    <mergeCell ref="M55:N55"/>
    <mergeCell ref="B66:D66"/>
    <mergeCell ref="V53:W53"/>
    <mergeCell ref="R52:U52"/>
    <mergeCell ref="N64:U64"/>
    <mergeCell ref="A52:A53"/>
    <mergeCell ref="M52:N52"/>
    <mergeCell ref="C71:K71"/>
    <mergeCell ref="M74:W74"/>
    <mergeCell ref="M73:W73"/>
    <mergeCell ref="B55:C55"/>
    <mergeCell ref="N66:W66"/>
    <mergeCell ref="M75:O75"/>
    <mergeCell ref="M54:N54"/>
    <mergeCell ref="M42:O42"/>
    <mergeCell ref="M37:W38"/>
    <mergeCell ref="M31:W32"/>
    <mergeCell ref="M40:W41"/>
    <mergeCell ref="B30:D30"/>
    <mergeCell ref="B33:D33"/>
    <mergeCell ref="B36:D36"/>
    <mergeCell ref="B39:D39"/>
    <mergeCell ref="B42:D42"/>
    <mergeCell ref="M34:W35"/>
    <mergeCell ref="G52:J52"/>
    <mergeCell ref="G53:J53"/>
    <mergeCell ref="B52:C52"/>
    <mergeCell ref="B53:C53"/>
    <mergeCell ref="B54:C54"/>
    <mergeCell ref="E54:F54"/>
    <mergeCell ref="A9:J9"/>
    <mergeCell ref="A10:I10"/>
    <mergeCell ref="I17:W17"/>
    <mergeCell ref="K9:V9"/>
    <mergeCell ref="M53:N53"/>
    <mergeCell ref="P53:Q53"/>
    <mergeCell ref="R53:U53"/>
    <mergeCell ref="M33:O33"/>
    <mergeCell ref="M36:O36"/>
    <mergeCell ref="M39:O39"/>
    <mergeCell ref="M45:O45"/>
    <mergeCell ref="A46:A48"/>
    <mergeCell ref="A21:W21"/>
    <mergeCell ref="A22:W22"/>
    <mergeCell ref="B27:D27"/>
    <mergeCell ref="A23:W23"/>
  </mergeCells>
  <hyperlinks>
    <hyperlink ref="I17" r:id="rId1" display="http://www.upt.ro/administrare/dgac1/file/2013-2014/legislatie/HG_493-2013_Nomenclator_cod_dom_master_extras_UPT.pdf"/>
    <hyperlink ref="K9:V9" r:id="rId2" display="http://www.upt.ro/administrare/dgac1/file/2013-2014/legislatie/HG_581-2013_domenii_master_extras_UPT.pdf"/>
  </hyperlink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4"/>
  <headerFooter alignWithMargins="0">
    <oddHeader>&amp;R
</oddHeader>
  </headerFooter>
  <rowBreaks count="2" manualBreakCount="2">
    <brk id="78" max="16383" man="1"/>
    <brk id="194" max="16383" man="1"/>
  </rowBreaks>
  <ignoredErrors>
    <ignoredError sqref="A25:A51 A85:A111 A123:A146 A165:A18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2015-12-15T05:59:50Z</dcterms:modified>
  <cp:category/>
  <cp:version/>
  <cp:contentType/>
  <cp:contentStatus/>
</cp:coreProperties>
</file>