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995" activeTab="0"/>
  </bookViews>
  <sheets>
    <sheet name="Anii_III-IV" sheetId="1" r:id="rId1"/>
  </sheets>
  <definedNames>
    <definedName name="_xlnm.Print_Area" localSheetId="0">'Anii_III-IV'!$A$1:$AS$146</definedName>
  </definedNames>
  <calcPr fullCalcOnLoad="1"/>
</workbook>
</file>

<file path=xl/sharedStrings.xml><?xml version="1.0" encoding="utf-8"?>
<sst xmlns="http://schemas.openxmlformats.org/spreadsheetml/2006/main" count="382" uniqueCount="184">
  <si>
    <t>PLAN DE ÎNVĂŢĂMÂNT</t>
  </si>
  <si>
    <t xml:space="preserve">ore: </t>
  </si>
  <si>
    <t xml:space="preserve">credite: </t>
  </si>
  <si>
    <t>din care:</t>
  </si>
  <si>
    <t>(c, s, l, p)</t>
  </si>
  <si>
    <t>E</t>
  </si>
  <si>
    <t>FE</t>
  </si>
  <si>
    <t>nc</t>
  </si>
  <si>
    <t>c</t>
  </si>
  <si>
    <t>s</t>
  </si>
  <si>
    <t>l</t>
  </si>
  <si>
    <t>p</t>
  </si>
  <si>
    <t>CF</t>
  </si>
  <si>
    <t>VPI</t>
  </si>
  <si>
    <t>Exemplu</t>
  </si>
  <si>
    <t>DF</t>
  </si>
  <si>
    <t>Legenda</t>
  </si>
  <si>
    <t>Analiza matematica</t>
  </si>
  <si>
    <t>Universitatea Politehnica Timişoara</t>
  </si>
  <si>
    <t xml:space="preserve">Facultatea </t>
  </si>
  <si>
    <t xml:space="preserve">evaluări: </t>
  </si>
  <si>
    <t>VPI:</t>
  </si>
  <si>
    <t>Nume disciplina</t>
  </si>
  <si>
    <t>Cod</t>
  </si>
  <si>
    <t>ANUL III</t>
  </si>
  <si>
    <t>ANUL IV</t>
  </si>
  <si>
    <t>DISCIPLINE OPTIONALE</t>
  </si>
  <si>
    <t>DISCIPLINE FACULTATIVE</t>
  </si>
  <si>
    <t>RECTOR,</t>
  </si>
  <si>
    <t>SEMESTRUL 5</t>
  </si>
  <si>
    <t>SEMESTRUL 6</t>
  </si>
  <si>
    <t>SEMESTRUL 7</t>
  </si>
  <si>
    <t>SEMESTRUL 8</t>
  </si>
  <si>
    <t>Prof.univ.dr.ing.Viorel-Aurel ŞERBAN</t>
  </si>
  <si>
    <t>DECAN,</t>
  </si>
  <si>
    <t>CodRSI.</t>
  </si>
  <si>
    <t>Cod DFI.</t>
  </si>
  <si>
    <t>CodDL</t>
  </si>
  <si>
    <t>CodS</t>
  </si>
  <si>
    <t>total/ sem.</t>
  </si>
  <si>
    <t>total/ săpt.</t>
  </si>
  <si>
    <t>DC</t>
  </si>
  <si>
    <t>D</t>
  </si>
  <si>
    <t>* cu durata de 7 săptămâni x 26 ore din care stagiu de practică 2 săptămâni x 26 ore;  **constă din: a. verificarea cunoştinţelor fundamentale şi de specialitate; b. susţinerea lucrării de licenţă/diplomă.</t>
  </si>
  <si>
    <t>Mecanica</t>
  </si>
  <si>
    <t>Stiinte ingineresti</t>
  </si>
  <si>
    <t>Ingineria transporturilor</t>
  </si>
  <si>
    <t xml:space="preserve"> Ingineria transporturilor si a traficului</t>
  </si>
  <si>
    <t>DD</t>
  </si>
  <si>
    <t>1D</t>
  </si>
  <si>
    <t>C</t>
  </si>
  <si>
    <t>4E, 4D, 1C</t>
  </si>
  <si>
    <t>Mecanica fluidelor si masini hidraulice</t>
  </si>
  <si>
    <t>Termotehnica si motoare termice</t>
  </si>
  <si>
    <t>Sisteme si tehnologii de transport</t>
  </si>
  <si>
    <t>DS</t>
  </si>
  <si>
    <t>Transport multimodal si logistica</t>
  </si>
  <si>
    <t>Mijloace de transport 1</t>
  </si>
  <si>
    <t>Infrastructura de transport</t>
  </si>
  <si>
    <t>Organe de masini</t>
  </si>
  <si>
    <t>Analiza economica a transporturilor</t>
  </si>
  <si>
    <t>Statistica aplicata in transporturi</t>
  </si>
  <si>
    <t>Masini si instalatii de manipulare in terminale de transport</t>
  </si>
  <si>
    <t>Informatica si cibernetica in transporturi, teoria informatiei si coduri</t>
  </si>
  <si>
    <t>4E,3D, 1C</t>
  </si>
  <si>
    <t>Management</t>
  </si>
  <si>
    <t>4E, 3D</t>
  </si>
  <si>
    <t>Marketing</t>
  </si>
  <si>
    <t>Comunicare</t>
  </si>
  <si>
    <t>5E, 2D</t>
  </si>
  <si>
    <t xml:space="preserve">Ds </t>
  </si>
  <si>
    <t xml:space="preserve">Baze si banci de date </t>
  </si>
  <si>
    <t>Elemente de urbanism</t>
  </si>
  <si>
    <t>Prof.univ.dr.ing.Inocențiu MANIU</t>
  </si>
  <si>
    <t>Legislatia transporturilor</t>
  </si>
  <si>
    <t>Bazele sistemelor de comunicații</t>
  </si>
  <si>
    <t>Managementul proiectelor</t>
  </si>
  <si>
    <t>2D</t>
  </si>
  <si>
    <t xml:space="preserve">Elaborare proiect de diplomă* </t>
  </si>
  <si>
    <t xml:space="preserve">Examen de diplomă** </t>
  </si>
  <si>
    <t>Voluntariat</t>
  </si>
  <si>
    <t>ciclul</t>
  </si>
  <si>
    <t>c1c2c3</t>
  </si>
  <si>
    <t>a1a2</t>
  </si>
  <si>
    <t>L</t>
  </si>
  <si>
    <t>1</t>
  </si>
  <si>
    <t>2</t>
  </si>
  <si>
    <t>3</t>
  </si>
  <si>
    <t>4</t>
  </si>
  <si>
    <t>5</t>
  </si>
  <si>
    <t>6</t>
  </si>
  <si>
    <t>7</t>
  </si>
  <si>
    <t>8</t>
  </si>
  <si>
    <t>9</t>
  </si>
  <si>
    <t>01</t>
  </si>
  <si>
    <t>02</t>
  </si>
  <si>
    <t>03</t>
  </si>
  <si>
    <t>04</t>
  </si>
  <si>
    <t>05</t>
  </si>
  <si>
    <t>06</t>
  </si>
  <si>
    <t>07</t>
  </si>
  <si>
    <t>08</t>
  </si>
  <si>
    <t>09</t>
  </si>
  <si>
    <t>10</t>
  </si>
  <si>
    <t>11</t>
  </si>
  <si>
    <t>12</t>
  </si>
  <si>
    <t>Disciplina optionala 1
2. Proiectarea sistemelor logistice</t>
  </si>
  <si>
    <t>Disciplina optionala 2
2. Sisteme de transport 2</t>
  </si>
  <si>
    <t>Disciplina optionala 3
2. Dinamica sistemelor de transport 1</t>
  </si>
  <si>
    <t>Disciplina impachetata 1 (P2)
1.Modelarea sistemelor de transport</t>
  </si>
  <si>
    <t>Disciplina impachetata 2 (P2)
2. Sisteme inteligente de transport</t>
  </si>
  <si>
    <t>Disciplina impachetata 3 (P2)
3. Formarea preturilor si tarifarea in transporturi</t>
  </si>
  <si>
    <t>Disciplina optionala 4
2. Dinamica sistemelor de transport</t>
  </si>
  <si>
    <t xml:space="preserve">Disciplina optionala 5
2. Tehnologia de manipulare si depozitare in transporturi </t>
  </si>
  <si>
    <t>Disciplina optionala 6
2. Exploatarea sistemelor de transport</t>
  </si>
  <si>
    <t xml:space="preserve">Disciplina opțională împachetata 5      
2. Impactul transporturilor asupra mediului                                                               </t>
  </si>
  <si>
    <t xml:space="preserve">Disciplina opțională împachetata 4 (P4)      
1. Mentenanta si fiabilitatea sistemelor de transport                                                              </t>
  </si>
  <si>
    <t>Disciplina optionala 7
2. Controlul circulatiei feroviare</t>
  </si>
  <si>
    <t xml:space="preserve">Disciplina opțională împachetata 1                                            </t>
  </si>
  <si>
    <t xml:space="preserve">Disciplina opțională împachetata 2                                            </t>
  </si>
  <si>
    <t xml:space="preserve">Disciplina opțională împachetata 3                                          </t>
  </si>
  <si>
    <t>Disciplina optionala 4</t>
  </si>
  <si>
    <t>Disciplina optionala 5</t>
  </si>
  <si>
    <t>Disciplina optionala 6</t>
  </si>
  <si>
    <t xml:space="preserve">Disciplina opțională împachetata 4                                          </t>
  </si>
  <si>
    <t xml:space="preserve">Disciplina opțională împachetata 5                                      </t>
  </si>
  <si>
    <t>Disciplina optionala 7</t>
  </si>
  <si>
    <t>Disciplina optionala 2</t>
  </si>
  <si>
    <t>Disciplina optionala 3</t>
  </si>
  <si>
    <t>Disciplina optionala 1</t>
  </si>
  <si>
    <t>f</t>
  </si>
  <si>
    <t xml:space="preserve"> </t>
  </si>
  <si>
    <t>Practica (100 ore)</t>
  </si>
  <si>
    <t>411</t>
  </si>
  <si>
    <r>
      <t xml:space="preserve">Domeniul fundamental de ierarhizare </t>
    </r>
    <r>
      <rPr>
        <b/>
        <sz val="10"/>
        <rFont val="Arial"/>
        <family val="2"/>
      </rPr>
      <t>(DFI):</t>
    </r>
    <r>
      <rPr>
        <sz val="10"/>
        <rFont val="Arial"/>
        <family val="2"/>
      </rPr>
      <t xml:space="preserve"> </t>
    </r>
  </si>
  <si>
    <r>
      <t xml:space="preserve">Ramura de stiinta </t>
    </r>
    <r>
      <rPr>
        <b/>
        <sz val="10"/>
        <rFont val="Arial"/>
        <family val="2"/>
      </rPr>
      <t>(RSI):</t>
    </r>
    <r>
      <rPr>
        <sz val="10"/>
        <rFont val="Arial"/>
        <family val="2"/>
      </rPr>
      <t xml:space="preserve"> </t>
    </r>
  </si>
  <si>
    <r>
      <t xml:space="preserve">Domeniul de licenta </t>
    </r>
    <r>
      <rPr>
        <b/>
        <sz val="10"/>
        <rFont val="Arial"/>
        <family val="2"/>
      </rPr>
      <t>(DL):</t>
    </r>
    <r>
      <rPr>
        <sz val="10"/>
        <rFont val="Arial"/>
        <family val="2"/>
      </rPr>
      <t xml:space="preserve"> </t>
    </r>
  </si>
  <si>
    <r>
      <t xml:space="preserve">Specializarea </t>
    </r>
    <r>
      <rPr>
        <b/>
        <sz val="10"/>
        <rFont val="Arial"/>
        <family val="2"/>
      </rPr>
      <t>(S):</t>
    </r>
    <r>
      <rPr>
        <sz val="10"/>
        <rFont val="Arial"/>
        <family val="2"/>
      </rPr>
      <t xml:space="preserve"> </t>
    </r>
  </si>
  <si>
    <r>
      <t xml:space="preserve">Disciplina optionala 1
1. </t>
    </r>
    <r>
      <rPr>
        <b/>
        <sz val="10"/>
        <rFont val="Arial"/>
        <family val="2"/>
      </rPr>
      <t>Fluxuri de trafic (*)</t>
    </r>
  </si>
  <si>
    <r>
      <t>Disciplina impachetata 1 (P1)
1.</t>
    </r>
    <r>
      <rPr>
        <b/>
        <sz val="10"/>
        <rFont val="Arial"/>
        <family val="2"/>
      </rPr>
      <t xml:space="preserve"> Planificarea retelelor de transport (*)</t>
    </r>
  </si>
  <si>
    <r>
      <t xml:space="preserve">Disciplina opțională împachetata 4 (P3)  
1. </t>
    </r>
    <r>
      <rPr>
        <b/>
        <sz val="10"/>
        <rFont val="Arial"/>
        <family val="2"/>
      </rPr>
      <t>Mentenanta mijloacelor de transport rutiere si feroviare (*)</t>
    </r>
  </si>
  <si>
    <r>
      <t xml:space="preserve">Disciplina impachetata 2 (P1)
2. </t>
    </r>
    <r>
      <rPr>
        <b/>
        <sz val="10"/>
        <rFont val="Arial"/>
        <family val="2"/>
      </rPr>
      <t>Sisteme de dirijare in transportul  (*)</t>
    </r>
  </si>
  <si>
    <r>
      <t xml:space="preserve">Disciplina opțională împachetata 5 (P3)   
2. </t>
    </r>
    <r>
      <rPr>
        <b/>
        <sz val="10"/>
        <rFont val="Arial"/>
        <family val="2"/>
      </rPr>
      <t xml:space="preserve">Transportul si mediul (*)            </t>
    </r>
    <r>
      <rPr>
        <sz val="10"/>
        <rFont val="Arial"/>
        <family val="2"/>
      </rPr>
      <t xml:space="preserve">                          </t>
    </r>
  </si>
  <si>
    <r>
      <t xml:space="preserve">Disciplina optionala 2
1. </t>
    </r>
    <r>
      <rPr>
        <b/>
        <sz val="10"/>
        <rFont val="Arial"/>
        <family val="2"/>
      </rPr>
      <t>Mijloace de transport 2 (*)</t>
    </r>
  </si>
  <si>
    <r>
      <t xml:space="preserve">Disciplina impachetata 3 (P1)
3. </t>
    </r>
    <r>
      <rPr>
        <b/>
        <sz val="10"/>
        <color indexed="18"/>
        <rFont val="Arial"/>
        <family val="2"/>
      </rPr>
      <t>Exploatarea comerciala (*)</t>
    </r>
  </si>
  <si>
    <r>
      <t>Disciplina optionala 3
1.</t>
    </r>
    <r>
      <rPr>
        <b/>
        <sz val="10"/>
        <rFont val="Arial"/>
        <family val="2"/>
      </rPr>
      <t xml:space="preserve"> Dinamica mijloacelor de transport 1 (*)</t>
    </r>
  </si>
  <si>
    <r>
      <t>Disciplina optionala 7
1.</t>
    </r>
    <r>
      <rPr>
        <b/>
        <sz val="10"/>
        <rFont val="Arial"/>
        <family val="2"/>
      </rPr>
      <t xml:space="preserve"> Instalatii de control, comanda si tehnica circulatiei (*) </t>
    </r>
  </si>
  <si>
    <r>
      <t>Disciplina optionala 4
1.</t>
    </r>
    <r>
      <rPr>
        <b/>
        <sz val="10"/>
        <rFont val="Arial"/>
        <family val="2"/>
      </rPr>
      <t xml:space="preserve"> Dinamica mijloacelor de transport 2 (*)</t>
    </r>
  </si>
  <si>
    <r>
      <t xml:space="preserve">Disciplina optionala 5
1. </t>
    </r>
    <r>
      <rPr>
        <b/>
        <sz val="10"/>
        <rFont val="Arial"/>
        <family val="2"/>
      </rPr>
      <t>Tehnologia activitatii statiilor de cale ferata (*)</t>
    </r>
  </si>
  <si>
    <r>
      <t xml:space="preserve">Disciplina optionala 6
1. </t>
    </r>
    <r>
      <rPr>
        <b/>
        <sz val="10"/>
        <rFont val="Arial"/>
        <family val="2"/>
      </rPr>
      <t>Exploatarea mijloacelor de transport (*)</t>
    </r>
  </si>
  <si>
    <r>
      <t>Nota</t>
    </r>
    <r>
      <rPr>
        <sz val="10"/>
        <rFont val="Arial"/>
        <family val="2"/>
      </rPr>
      <t xml:space="preserve">: Din fiecare dintre grupurile de </t>
    </r>
    <r>
      <rPr>
        <sz val="10"/>
        <rFont val="Arial"/>
        <family val="2"/>
      </rPr>
      <t xml:space="preserve">Discipline opţionale </t>
    </r>
    <r>
      <rPr>
        <sz val="10"/>
        <rFont val="Arial"/>
        <family val="2"/>
      </rPr>
      <t>se activează un număr de discipline  în funcţie de opţiunile studenţilor, de numărul studenţilor şi de acoperirea financiară.</t>
    </r>
  </si>
  <si>
    <r>
      <rPr>
        <b/>
        <sz val="10"/>
        <color indexed="62"/>
        <rFont val="Arial"/>
        <family val="2"/>
      </rPr>
      <t>s</t>
    </r>
    <r>
      <rPr>
        <sz val="10"/>
        <color indexed="62"/>
        <rFont val="Arial"/>
        <family val="2"/>
      </rPr>
      <t>=nr.ore seminar</t>
    </r>
  </si>
  <si>
    <r>
      <rPr>
        <b/>
        <sz val="10"/>
        <rFont val="Arial"/>
        <family val="2"/>
      </rPr>
      <t>l</t>
    </r>
    <r>
      <rPr>
        <sz val="10"/>
        <rFont val="Arial"/>
        <family val="2"/>
      </rPr>
      <t>=nr.ore laborator</t>
    </r>
  </si>
  <si>
    <r>
      <rPr>
        <b/>
        <sz val="10"/>
        <rFont val="Arial"/>
        <family val="2"/>
      </rPr>
      <t>p</t>
    </r>
    <r>
      <rPr>
        <sz val="10"/>
        <rFont val="Arial"/>
        <family val="2"/>
      </rPr>
      <t>=nr.ore proiect</t>
    </r>
  </si>
  <si>
    <r>
      <rPr>
        <b/>
        <sz val="10"/>
        <rFont val="Arial"/>
        <family val="2"/>
      </rPr>
      <t>CF=</t>
    </r>
    <r>
      <rPr>
        <sz val="10"/>
        <rFont val="Arial"/>
        <family val="2"/>
      </rPr>
      <t>categorie formativa careia ii apartine disciplina</t>
    </r>
  </si>
  <si>
    <r>
      <rPr>
        <b/>
        <sz val="10"/>
        <rFont val="Arial"/>
        <family val="2"/>
      </rPr>
      <t>Cod</t>
    </r>
    <r>
      <rPr>
        <sz val="10"/>
        <rFont val="Arial"/>
        <family val="2"/>
      </rPr>
      <t xml:space="preserve"> = cod disciplina</t>
    </r>
  </si>
  <si>
    <r>
      <rPr>
        <b/>
        <sz val="10"/>
        <color indexed="62"/>
        <rFont val="Arial"/>
        <family val="2"/>
      </rPr>
      <t>CF</t>
    </r>
    <r>
      <rPr>
        <sz val="10"/>
        <color indexed="62"/>
        <rFont val="Symbol"/>
        <family val="1"/>
      </rPr>
      <t>Î</t>
    </r>
    <r>
      <rPr>
        <sz val="10"/>
        <color indexed="62"/>
        <rFont val="Arial"/>
        <family val="2"/>
      </rPr>
      <t>{DC, DD, DF, DS}</t>
    </r>
  </si>
  <si>
    <r>
      <rPr>
        <b/>
        <sz val="10"/>
        <rFont val="Arial"/>
        <family val="2"/>
      </rPr>
      <t xml:space="preserve">nc </t>
    </r>
    <r>
      <rPr>
        <sz val="10"/>
        <rFont val="Arial"/>
        <family val="2"/>
      </rPr>
      <t>= nr.credite transferabile</t>
    </r>
  </si>
  <si>
    <r>
      <rPr>
        <b/>
        <sz val="10"/>
        <rFont val="Arial"/>
        <family val="2"/>
      </rPr>
      <t>DC</t>
    </r>
    <r>
      <rPr>
        <sz val="10"/>
        <rFont val="Arial"/>
        <family val="2"/>
      </rPr>
      <t xml:space="preserve"> - disciplina complementara</t>
    </r>
  </si>
  <si>
    <r>
      <rPr>
        <b/>
        <sz val="10"/>
        <color indexed="62"/>
        <rFont val="Arial"/>
        <family val="2"/>
      </rPr>
      <t>FE</t>
    </r>
    <r>
      <rPr>
        <sz val="10"/>
        <color indexed="62"/>
        <rFont val="Arial"/>
        <family val="2"/>
      </rPr>
      <t xml:space="preserve"> = forma de evaluare</t>
    </r>
  </si>
  <si>
    <r>
      <rPr>
        <b/>
        <sz val="10"/>
        <rFont val="Arial"/>
        <family val="2"/>
      </rPr>
      <t>DD</t>
    </r>
    <r>
      <rPr>
        <sz val="10"/>
        <rFont val="Arial"/>
        <family val="2"/>
      </rPr>
      <t xml:space="preserve"> - disciplina in domeniu</t>
    </r>
  </si>
  <si>
    <r>
      <t xml:space="preserve"> </t>
    </r>
    <r>
      <rPr>
        <b/>
        <sz val="10"/>
        <rFont val="Arial"/>
        <family val="2"/>
      </rPr>
      <t>FE</t>
    </r>
    <r>
      <rPr>
        <sz val="10"/>
        <rFont val="Arial"/>
        <family val="2"/>
      </rPr>
      <t xml:space="preserve"> </t>
    </r>
    <r>
      <rPr>
        <sz val="10"/>
        <rFont val="Symbol"/>
        <family val="1"/>
      </rPr>
      <t>Î</t>
    </r>
    <r>
      <rPr>
        <sz val="10"/>
        <rFont val="Arial"/>
        <family val="2"/>
      </rPr>
      <t xml:space="preserve"> {E, D, C, P-E, P-D}</t>
    </r>
  </si>
  <si>
    <r>
      <rPr>
        <b/>
        <sz val="10"/>
        <rFont val="Arial"/>
        <family val="2"/>
      </rPr>
      <t>DF</t>
    </r>
    <r>
      <rPr>
        <sz val="10"/>
        <rFont val="Arial"/>
        <family val="2"/>
      </rPr>
      <t xml:space="preserve"> - disciplina fundamentala</t>
    </r>
  </si>
  <si>
    <r>
      <rPr>
        <b/>
        <sz val="10"/>
        <rFont val="Arial"/>
        <family val="2"/>
      </rPr>
      <t>E</t>
    </r>
    <r>
      <rPr>
        <sz val="10"/>
        <rFont val="Arial"/>
        <family val="2"/>
      </rPr>
      <t>=examen</t>
    </r>
  </si>
  <si>
    <r>
      <rPr>
        <b/>
        <sz val="10"/>
        <rFont val="Arial"/>
        <family val="2"/>
      </rPr>
      <t>DS</t>
    </r>
    <r>
      <rPr>
        <sz val="10"/>
        <rFont val="Arial"/>
        <family val="2"/>
      </rPr>
      <t xml:space="preserve"> - disciplina de specialitate</t>
    </r>
  </si>
  <si>
    <r>
      <rPr>
        <b/>
        <sz val="10"/>
        <rFont val="Arial"/>
        <family val="2"/>
      </rPr>
      <t>D</t>
    </r>
    <r>
      <rPr>
        <sz val="10"/>
        <rFont val="Arial"/>
        <family val="2"/>
      </rPr>
      <t>=evaluare distribuita</t>
    </r>
  </si>
  <si>
    <r>
      <rPr>
        <b/>
        <sz val="10"/>
        <rFont val="Arial"/>
        <family val="2"/>
      </rPr>
      <t>VPI</t>
    </r>
    <r>
      <rPr>
        <sz val="10"/>
        <rFont val="Arial"/>
        <family val="2"/>
      </rPr>
      <t xml:space="preserve"> = volum de ore necesar pregatirii individuale</t>
    </r>
  </si>
  <si>
    <r>
      <rPr>
        <b/>
        <sz val="10"/>
        <rFont val="Arial"/>
        <family val="2"/>
      </rPr>
      <t>C</t>
    </r>
    <r>
      <rPr>
        <sz val="10"/>
        <rFont val="Arial"/>
        <family val="2"/>
      </rPr>
      <t xml:space="preserve">=colocviu </t>
    </r>
  </si>
  <si>
    <r>
      <rPr>
        <b/>
        <sz val="10"/>
        <rFont val="Arial"/>
        <family val="2"/>
      </rPr>
      <t>P - E</t>
    </r>
    <r>
      <rPr>
        <sz val="10"/>
        <rFont val="Arial"/>
        <family val="2"/>
      </rPr>
      <t xml:space="preserve"> - proiect autonom cu examinare ca si in cazul   disciplinelor cu examen</t>
    </r>
  </si>
  <si>
    <r>
      <rPr>
        <b/>
        <sz val="10"/>
        <rFont val="Arial"/>
        <family val="2"/>
      </rPr>
      <t>P - D</t>
    </r>
    <r>
      <rPr>
        <sz val="10"/>
        <rFont val="Arial"/>
        <family val="2"/>
      </rPr>
      <t xml:space="preserve"> - proiect autonom cu examinare ca si in cazul disciplinelor cu evaluare distribuita</t>
    </r>
  </si>
  <si>
    <r>
      <rPr>
        <b/>
        <sz val="10"/>
        <rFont val="Arial"/>
        <family val="2"/>
      </rPr>
      <t>c</t>
    </r>
    <r>
      <rPr>
        <sz val="10"/>
        <rFont val="Arial"/>
        <family val="2"/>
      </rPr>
      <t>=nr.ore curs/semestru</t>
    </r>
  </si>
  <si>
    <t>Competente profesionale corespunzatoare specializarii:</t>
  </si>
  <si>
    <t>Competente transversale corespunzatoare specializarii:</t>
  </si>
  <si>
    <t>* Aplicarea cunoştinţelor fundamentale, teoretice şi practice, de inginerie pentru efectuarea de calcule, demonstraţii şi aplicaţii, utilizarea de software în activităţi specifice DOMENIULUI INGINERIEI TRANSPORTURILOR</t>
  </si>
  <si>
    <t>* Evaluarea interdependenţelor dintre transporturi si urbanism sau amenajarea teritoriului în concordanţă cu exigenţele mobilitatii durabile – determinarea cererii de transport</t>
  </si>
  <si>
    <t>* Proiectarea tehnologiilor din terminalele de transport şi conducerea operativa a activităţilor din aceste terminale, intr‐o tratare integrata a sistemelor de transport</t>
  </si>
  <si>
    <t>* Proiectarea tehnologiilor de circulatie şi conducerea operativa a circulaţiei pe reţelele infrastructurii de transport, pentru transportul local , regional sau international, intr‐o tratare multimodala</t>
  </si>
  <si>
    <t>* Identificarea si proiectarea solutiilor pentru fluidizarea circulaţiei şi pentru evitarea/limitarea congestiei rutiere în retele şi terminale de transport</t>
  </si>
  <si>
    <t>* Fundamentarea tehnica, economica şi financiara a deciziilor de modernizare a sistemului de transport</t>
  </si>
  <si>
    <t>* Utilitizarea normelor juridice, normativelor şi reglementărilor specifice naţionale şi internaţionale pentru elaborarea de proiecte tehnologice în domeniul transportului şi traficului pentru optimizarea consumului de resurse</t>
  </si>
  <si>
    <t>* Aplicarea tehnicilor de relaţionare şi muncă eficientă în echipa multidisciplinară (ingineri de diverse formaţii, arhitecţi, urbanişti, biologi, statisticieni, matematicieni, economişti), pe diverse paliere ierarhice, în cadrul colectivului de lucru, promovându‐se spiritul de iniţiativă şi creativitate</t>
  </si>
  <si>
    <t>* Autoevaluarea obiectivă şi permanentă în lărgirea nivelului de cunoaştere din domeniu (marcat de interdisciplinaritate), utilizarea tehnologiilor informaţionale moderne în documentare şi învăţare, inclusiv într‐o limba de circulaţie internaţionalǎ</t>
  </si>
  <si>
    <t>An universitar 2019 - 2020</t>
  </si>
  <si>
    <t>(*) - discipline optionale activate in anul universitar 2019/ 2020</t>
  </si>
</sst>
</file>

<file path=xl/styles.xml><?xml version="1.0" encoding="utf-8"?>
<styleSheet xmlns="http://schemas.openxmlformats.org/spreadsheetml/2006/main">
  <numFmts count="51">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RON&quot;;\-#,##0\ &quot;RON&quot;"/>
    <numFmt numFmtId="173" formatCode="#,##0\ &quot;RON&quot;;[Red]\-#,##0\ &quot;RON&quot;"/>
    <numFmt numFmtId="174" formatCode="#,##0.00\ &quot;RON&quot;;\-#,##0.00\ &quot;RON&quot;"/>
    <numFmt numFmtId="175" formatCode="#,##0.00\ &quot;RON&quot;;[Red]\-#,##0.00\ &quot;RON&quot;"/>
    <numFmt numFmtId="176" formatCode="_-* #,##0\ &quot;RON&quot;_-;\-* #,##0\ &quot;RON&quot;_-;_-* &quot;-&quot;\ &quot;RON&quot;_-;_-@_-"/>
    <numFmt numFmtId="177" formatCode="_-* #,##0\ _R_O_N_-;\-* #,##0\ _R_O_N_-;_-* &quot;-&quot;\ _R_O_N_-;_-@_-"/>
    <numFmt numFmtId="178" formatCode="_-* #,##0.00\ &quot;RON&quot;_-;\-* #,##0.00\ &quot;RON&quot;_-;_-* &quot;-&quot;??\ &quot;RON&quot;_-;_-@_-"/>
    <numFmt numFmtId="179" formatCode="_-* #,##0.00\ _R_O_N_-;\-* #,##0.00\ _R_O_N_-;_-* &quot;-&quot;??\ _R_O_N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0\ &quot;Esc.&quot;;\-#,##0\ &quot;Esc.&quot;"/>
    <numFmt numFmtId="189" formatCode="#,##0\ &quot;Esc.&quot;;[Red]\-#,##0\ &quot;Esc.&quot;"/>
    <numFmt numFmtId="190" formatCode="#,##0.00\ &quot;Esc.&quot;;\-#,##0.00\ &quot;Esc.&quot;"/>
    <numFmt numFmtId="191" formatCode="#,##0.00\ &quot;Esc.&quot;;[Red]\-#,##0.00\ &quot;Esc.&quot;"/>
    <numFmt numFmtId="192" formatCode="_-* #,##0\ &quot;Esc.&quot;_-;\-* #,##0\ &quot;Esc.&quot;_-;_-* &quot;-&quot;\ &quot;Esc.&quot;_-;_-@_-"/>
    <numFmt numFmtId="193" formatCode="_-* #,##0\ _E_s_c_._-;\-* #,##0\ _E_s_c_._-;_-* &quot;-&quot;\ _E_s_c_._-;_-@_-"/>
    <numFmt numFmtId="194" formatCode="_-* #,##0.00\ &quot;Esc.&quot;_-;\-* #,##0.00\ &quot;Esc.&quot;_-;_-* &quot;-&quot;??\ &quot;Esc.&quot;_-;_-@_-"/>
    <numFmt numFmtId="195" formatCode="_-* #,##0.00\ _E_s_c_._-;\-* #,##0.00\ _E_s_c_._-;_-* &quot;-&quot;??\ _E_s_c_._-;_-@_-"/>
    <numFmt numFmtId="196" formatCode="0.0"/>
    <numFmt numFmtId="197" formatCode="&quot;Yes&quot;;&quot;Yes&quot;;&quot;No&quot;"/>
    <numFmt numFmtId="198" formatCode="&quot;True&quot;;&quot;True&quot;;&quot;False&quot;"/>
    <numFmt numFmtId="199" formatCode="&quot;On&quot;;&quot;On&quot;;&quot;Off&quot;"/>
    <numFmt numFmtId="200" formatCode="[$€-2]\ #,##0.00_);[Red]\([$€-2]\ #,##0.00\)"/>
    <numFmt numFmtId="201" formatCode="[$-418]d\ mmmm\ yyyy"/>
    <numFmt numFmtId="202" formatCode="#,##0.0"/>
    <numFmt numFmtId="203" formatCode="&quot;Da&quot;;&quot;Da&quot;;&quot;Nu&quot;"/>
    <numFmt numFmtId="204" formatCode="&quot;Adevărat&quot;;&quot;Adevărat&quot;;&quot;Fals&quot;"/>
    <numFmt numFmtId="205" formatCode="&quot;Activat&quot;;&quot;Activat&quot;;&quot;Dezactivat&quot;"/>
    <numFmt numFmtId="206" formatCode="[$¥€-2]\ #,##0.00_);[Red]\([$¥€-2]\ #,##0.00\)"/>
  </numFmts>
  <fonts count="85">
    <font>
      <sz val="10"/>
      <name val="Arial"/>
      <family val="0"/>
    </font>
    <font>
      <b/>
      <sz val="14"/>
      <color indexed="18"/>
      <name val="Arial"/>
      <family val="2"/>
    </font>
    <font>
      <b/>
      <sz val="12"/>
      <color indexed="18"/>
      <name val="Arial"/>
      <family val="2"/>
    </font>
    <font>
      <sz val="12"/>
      <name val="Arial"/>
      <family val="2"/>
    </font>
    <font>
      <sz val="14"/>
      <color indexed="18"/>
      <name val="Arial"/>
      <family val="2"/>
    </font>
    <font>
      <sz val="12"/>
      <color indexed="18"/>
      <name val="Arial"/>
      <family val="2"/>
    </font>
    <font>
      <b/>
      <sz val="10"/>
      <name val="Arial"/>
      <family val="2"/>
    </font>
    <font>
      <sz val="12"/>
      <color indexed="18"/>
      <name val="Verdana"/>
      <family val="2"/>
    </font>
    <font>
      <b/>
      <sz val="12"/>
      <color indexed="18"/>
      <name val="Verdana"/>
      <family val="2"/>
    </font>
    <font>
      <sz val="12"/>
      <name val="Verdana"/>
      <family val="2"/>
    </font>
    <font>
      <sz val="14"/>
      <color indexed="18"/>
      <name val="Verdana"/>
      <family val="2"/>
    </font>
    <font>
      <sz val="14"/>
      <name val="Verdana"/>
      <family val="2"/>
    </font>
    <font>
      <sz val="8"/>
      <color indexed="18"/>
      <name val="Arial"/>
      <family val="2"/>
    </font>
    <font>
      <sz val="10"/>
      <color indexed="18"/>
      <name val="Arial"/>
      <family val="2"/>
    </font>
    <font>
      <b/>
      <sz val="12"/>
      <name val="Verdana"/>
      <family val="2"/>
    </font>
    <font>
      <b/>
      <sz val="12"/>
      <name val="Arial"/>
      <family val="2"/>
    </font>
    <font>
      <sz val="14"/>
      <name val="Arial"/>
      <family val="2"/>
    </font>
    <font>
      <b/>
      <sz val="14"/>
      <name val="Arial"/>
      <family val="2"/>
    </font>
    <font>
      <sz val="11"/>
      <color indexed="18"/>
      <name val="Arial"/>
      <family val="2"/>
    </font>
    <font>
      <strike/>
      <sz val="14"/>
      <color indexed="18"/>
      <name val="Arial"/>
      <family val="2"/>
    </font>
    <font>
      <b/>
      <sz val="14"/>
      <color indexed="62"/>
      <name val="Arial"/>
      <family val="2"/>
    </font>
    <font>
      <sz val="12"/>
      <color indexed="62"/>
      <name val="Arial"/>
      <family val="2"/>
    </font>
    <font>
      <sz val="12"/>
      <color indexed="62"/>
      <name val="Microsoft Sans Serif"/>
      <family val="2"/>
    </font>
    <font>
      <b/>
      <sz val="10"/>
      <color indexed="18"/>
      <name val="Arial"/>
      <family val="2"/>
    </font>
    <font>
      <sz val="10"/>
      <color indexed="62"/>
      <name val="Arial"/>
      <family val="2"/>
    </font>
    <font>
      <sz val="10"/>
      <color indexed="62"/>
      <name val="Microsoft Sans Serif"/>
      <family val="2"/>
    </font>
    <font>
      <sz val="11"/>
      <name val="Arial"/>
      <family val="2"/>
    </font>
    <font>
      <sz val="12"/>
      <color indexed="18"/>
      <name val="Microsoft Sans Serif"/>
      <family val="2"/>
    </font>
    <font>
      <b/>
      <sz val="12"/>
      <color indexed="62"/>
      <name val="Arial"/>
      <family val="2"/>
    </font>
    <font>
      <b/>
      <sz val="10"/>
      <color indexed="62"/>
      <name val="Arial"/>
      <family val="2"/>
    </font>
    <font>
      <sz val="11"/>
      <color indexed="62"/>
      <name val="Arial"/>
      <family val="2"/>
    </font>
    <font>
      <sz val="12"/>
      <color indexed="56"/>
      <name val="Arial"/>
      <family val="2"/>
    </font>
    <font>
      <sz val="10"/>
      <color indexed="62"/>
      <name val="Symbol"/>
      <family val="1"/>
    </font>
    <font>
      <sz val="10"/>
      <name val="Symbol"/>
      <family val="1"/>
    </font>
    <font>
      <sz val="11"/>
      <color indexed="18"/>
      <name val="Microsoft Sans Serif"/>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u val="single"/>
      <sz val="12"/>
      <color indexed="12"/>
      <name val="Arial"/>
      <family val="2"/>
    </font>
    <font>
      <sz val="11"/>
      <color indexed="56"/>
      <name val="Arial"/>
      <family val="2"/>
    </font>
    <font>
      <strike/>
      <sz val="14"/>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theme="10"/>
      <name val="Arial"/>
      <family val="2"/>
    </font>
    <font>
      <sz val="12"/>
      <color rgb="FF000080"/>
      <name val="Arial"/>
      <family val="2"/>
    </font>
    <font>
      <b/>
      <sz val="12"/>
      <color rgb="FF000080"/>
      <name val="Arial"/>
      <family val="2"/>
    </font>
    <font>
      <sz val="11"/>
      <color rgb="FF333399"/>
      <name val="Arial"/>
      <family val="2"/>
    </font>
    <font>
      <sz val="11"/>
      <color rgb="FF003366"/>
      <name val="Arial"/>
      <family val="2"/>
    </font>
    <font>
      <sz val="12"/>
      <color rgb="FF333399"/>
      <name val="Arial"/>
      <family val="2"/>
    </font>
    <font>
      <b/>
      <sz val="12"/>
      <color theme="3" tint="-0.24997000396251678"/>
      <name val="Arial"/>
      <family val="2"/>
    </font>
    <font>
      <sz val="14"/>
      <color rgb="FF000080"/>
      <name val="Arial"/>
      <family val="2"/>
    </font>
    <font>
      <strike/>
      <sz val="14"/>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3" tint="0.7999799847602844"/>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double"/>
      <top>
        <color indexed="63"/>
      </top>
      <bottom style="double"/>
    </border>
    <border>
      <left style="double"/>
      <right>
        <color indexed="63"/>
      </right>
      <top style="thin"/>
      <bottom style="double"/>
    </border>
    <border>
      <left>
        <color indexed="63"/>
      </left>
      <right style="double"/>
      <top style="thin"/>
      <bottom style="double"/>
    </border>
    <border>
      <left style="double"/>
      <right style="double"/>
      <top style="thin"/>
      <bottom style="double"/>
    </border>
    <border>
      <left style="double"/>
      <right style="thin"/>
      <top style="thin"/>
      <bottom style="double"/>
    </border>
    <border>
      <left style="thin"/>
      <right style="thin"/>
      <top style="thin"/>
      <bottom style="double"/>
    </border>
    <border>
      <left style="thin"/>
      <right style="double"/>
      <top style="thin"/>
      <bottom style="double"/>
    </border>
    <border>
      <left>
        <color indexed="63"/>
      </left>
      <right>
        <color indexed="63"/>
      </right>
      <top style="double"/>
      <bottom style="thin"/>
    </border>
    <border>
      <left>
        <color indexed="63"/>
      </left>
      <right>
        <color indexed="63"/>
      </right>
      <top style="thin"/>
      <bottom style="double"/>
    </border>
    <border>
      <left>
        <color indexed="63"/>
      </left>
      <right>
        <color indexed="63"/>
      </right>
      <top>
        <color indexed="63"/>
      </top>
      <bottom style="thin"/>
    </border>
    <border>
      <left style="double"/>
      <right>
        <color indexed="63"/>
      </right>
      <top style="double"/>
      <bottom style="thin"/>
    </border>
    <border>
      <left>
        <color indexed="63"/>
      </left>
      <right style="double"/>
      <top style="double"/>
      <bottom style="thin"/>
    </border>
    <border>
      <left>
        <color indexed="63"/>
      </left>
      <right style="thin"/>
      <top style="thin"/>
      <bottom style="double"/>
    </border>
    <border>
      <left style="thin"/>
      <right>
        <color indexed="63"/>
      </right>
      <top style="thin"/>
      <bottom style="double"/>
    </border>
    <border>
      <left>
        <color indexed="63"/>
      </left>
      <right>
        <color indexed="63"/>
      </right>
      <top style="double"/>
      <bottom>
        <color indexed="63"/>
      </bottom>
    </border>
    <border>
      <left style="double"/>
      <right>
        <color indexed="63"/>
      </right>
      <top>
        <color indexed="63"/>
      </top>
      <bottom>
        <color indexed="63"/>
      </bottom>
    </border>
    <border>
      <left style="medium">
        <color theme="3" tint="-0.24993999302387238"/>
      </left>
      <right>
        <color indexed="63"/>
      </right>
      <top style="medium">
        <color theme="3" tint="-0.24993999302387238"/>
      </top>
      <bottom>
        <color indexed="63"/>
      </bottom>
    </border>
    <border>
      <left>
        <color indexed="63"/>
      </left>
      <right>
        <color indexed="63"/>
      </right>
      <top style="medium">
        <color theme="3" tint="-0.24993999302387238"/>
      </top>
      <bottom>
        <color indexed="63"/>
      </bottom>
    </border>
    <border>
      <left>
        <color indexed="63"/>
      </left>
      <right>
        <color indexed="63"/>
      </right>
      <top style="medium">
        <color theme="3" tint="-0.24993999302387238"/>
      </top>
      <bottom style="double"/>
    </border>
    <border>
      <left>
        <color indexed="63"/>
      </left>
      <right style="medium">
        <color theme="3" tint="-0.24993999302387238"/>
      </right>
      <top style="medium">
        <color theme="3" tint="-0.24993999302387238"/>
      </top>
      <bottom>
        <color indexed="63"/>
      </bottom>
    </border>
    <border>
      <left style="medium">
        <color theme="3" tint="-0.24993999302387238"/>
      </left>
      <right>
        <color indexed="63"/>
      </right>
      <top>
        <color indexed="63"/>
      </top>
      <bottom>
        <color indexed="63"/>
      </bottom>
    </border>
    <border>
      <left>
        <color indexed="63"/>
      </left>
      <right style="medium">
        <color theme="3" tint="-0.24993999302387238"/>
      </right>
      <top>
        <color indexed="63"/>
      </top>
      <bottom>
        <color indexed="63"/>
      </bottom>
    </border>
    <border>
      <left style="double"/>
      <right style="double"/>
      <top style="double"/>
      <bottom style="double"/>
    </border>
    <border>
      <left style="double"/>
      <right>
        <color indexed="63"/>
      </right>
      <top style="double"/>
      <bottom style="double"/>
    </border>
    <border>
      <left style="double"/>
      <right style="medium">
        <color theme="3" tint="-0.24993999302387238"/>
      </right>
      <top style="double"/>
      <bottom style="double"/>
    </border>
    <border>
      <left>
        <color indexed="63"/>
      </left>
      <right>
        <color indexed="63"/>
      </right>
      <top>
        <color indexed="63"/>
      </top>
      <bottom style="medium">
        <color theme="3" tint="-0.24993999302387238"/>
      </bottom>
    </border>
    <border>
      <left>
        <color indexed="63"/>
      </left>
      <right style="medium">
        <color theme="3" tint="-0.24993999302387238"/>
      </right>
      <top>
        <color indexed="63"/>
      </top>
      <bottom style="medium">
        <color theme="3" tint="-0.24993999302387238"/>
      </bottom>
    </border>
    <border>
      <left>
        <color indexed="63"/>
      </left>
      <right>
        <color indexed="63"/>
      </right>
      <top>
        <color indexed="63"/>
      </top>
      <bottom style="double"/>
    </border>
    <border>
      <left>
        <color indexed="63"/>
      </left>
      <right style="medium">
        <color theme="3" tint="-0.24993999302387238"/>
      </right>
      <top>
        <color indexed="63"/>
      </top>
      <bottom style="double"/>
    </border>
    <border>
      <left>
        <color indexed="63"/>
      </left>
      <right>
        <color indexed="63"/>
      </right>
      <top style="double"/>
      <bottom style="double"/>
    </border>
    <border>
      <left>
        <color indexed="63"/>
      </left>
      <right style="medium">
        <color theme="3" tint="-0.24993999302387238"/>
      </right>
      <top style="double"/>
      <bottom style="double"/>
    </border>
    <border>
      <left style="double"/>
      <right style="double"/>
      <top style="double"/>
      <bottom>
        <color indexed="63"/>
      </bottom>
    </border>
    <border>
      <left style="double"/>
      <right style="double"/>
      <top>
        <color indexed="63"/>
      </top>
      <bottom>
        <color indexed="63"/>
      </bottom>
    </border>
    <border>
      <left style="double"/>
      <right style="double"/>
      <top>
        <color indexed="63"/>
      </top>
      <bottom style="double"/>
    </border>
    <border>
      <left>
        <color indexed="63"/>
      </left>
      <right style="double"/>
      <top>
        <color indexed="63"/>
      </top>
      <bottom>
        <color indexed="63"/>
      </bottom>
    </border>
    <border>
      <left>
        <color indexed="63"/>
      </left>
      <right style="double"/>
      <top style="double"/>
      <bottom style="double"/>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style="thin"/>
    </border>
    <border>
      <left>
        <color indexed="63"/>
      </left>
      <right style="double"/>
      <top>
        <color indexed="63"/>
      </top>
      <bottom style="thin"/>
    </border>
    <border>
      <left style="medium">
        <color theme="3" tint="-0.24993999302387238"/>
      </left>
      <right>
        <color indexed="63"/>
      </right>
      <top>
        <color indexed="63"/>
      </top>
      <bottom style="medium">
        <color theme="3" tint="-0.24993999302387238"/>
      </bottom>
    </border>
    <border>
      <left style="medium">
        <color theme="3" tint="-0.4999699890613556"/>
      </left>
      <right>
        <color indexed="63"/>
      </right>
      <top style="medium">
        <color theme="3" tint="-0.4999699890613556"/>
      </top>
      <bottom style="medium">
        <color theme="3" tint="-0.4999699890613556"/>
      </bottom>
    </border>
    <border>
      <left>
        <color indexed="63"/>
      </left>
      <right>
        <color indexed="63"/>
      </right>
      <top style="medium">
        <color theme="3" tint="-0.4999699890613556"/>
      </top>
      <bottom style="medium">
        <color theme="3" tint="-0.4999699890613556"/>
      </bottom>
    </border>
    <border>
      <left>
        <color indexed="63"/>
      </left>
      <right style="medium">
        <color theme="3" tint="-0.4999699890613556"/>
      </right>
      <top style="medium">
        <color theme="3" tint="-0.4999699890613556"/>
      </top>
      <bottom style="medium">
        <color theme="3" tint="-0.4999699890613556"/>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208">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Fill="1" applyAlignment="1">
      <alignment/>
    </xf>
    <xf numFmtId="0" fontId="5" fillId="0" borderId="0" xfId="0" applyFont="1" applyFill="1" applyAlignment="1">
      <alignment/>
    </xf>
    <xf numFmtId="0" fontId="3" fillId="0" borderId="0" xfId="0" applyFont="1" applyFill="1" applyAlignment="1">
      <alignment/>
    </xf>
    <xf numFmtId="0" fontId="2" fillId="0" borderId="0" xfId="0" applyFont="1" applyFill="1" applyAlignment="1">
      <alignment/>
    </xf>
    <xf numFmtId="0" fontId="7" fillId="0" borderId="0" xfId="0" applyFont="1" applyFill="1" applyAlignment="1">
      <alignment/>
    </xf>
    <xf numFmtId="0" fontId="8" fillId="0" borderId="0" xfId="0" applyFont="1" applyFill="1" applyAlignment="1">
      <alignment/>
    </xf>
    <xf numFmtId="0" fontId="9" fillId="0" borderId="0" xfId="0" applyFont="1" applyFill="1" applyAlignment="1">
      <alignment/>
    </xf>
    <xf numFmtId="0" fontId="10" fillId="0" borderId="0" xfId="0" applyFont="1" applyFill="1" applyAlignment="1">
      <alignment/>
    </xf>
    <xf numFmtId="0" fontId="1" fillId="0" borderId="0" xfId="0" applyFont="1" applyFill="1" applyAlignment="1">
      <alignment/>
    </xf>
    <xf numFmtId="0" fontId="11" fillId="0" borderId="0" xfId="0" applyFont="1" applyFill="1" applyAlignment="1">
      <alignment/>
    </xf>
    <xf numFmtId="0" fontId="5" fillId="0" borderId="0" xfId="0" applyFont="1" applyFill="1" applyBorder="1" applyAlignment="1">
      <alignment/>
    </xf>
    <xf numFmtId="0" fontId="76" fillId="0" borderId="0" xfId="53" applyFont="1" applyFill="1" applyBorder="1" applyAlignment="1">
      <alignment wrapText="1"/>
    </xf>
    <xf numFmtId="0" fontId="76" fillId="0" borderId="0" xfId="53" applyFont="1" applyFill="1" applyAlignment="1">
      <alignment wrapText="1"/>
    </xf>
    <xf numFmtId="0" fontId="12" fillId="0" borderId="10" xfId="0" applyFont="1" applyFill="1" applyBorder="1" applyAlignment="1">
      <alignment horizontal="center" vertical="center"/>
    </xf>
    <xf numFmtId="0" fontId="13" fillId="0" borderId="0" xfId="0" applyFont="1" applyFill="1" applyBorder="1" applyAlignment="1">
      <alignment vertical="center"/>
    </xf>
    <xf numFmtId="0" fontId="14" fillId="33" borderId="10" xfId="0" applyFont="1" applyFill="1" applyBorder="1" applyAlignment="1">
      <alignment horizontal="center" vertical="center" wrapText="1"/>
    </xf>
    <xf numFmtId="0" fontId="13" fillId="0" borderId="10"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0" xfId="0" applyFont="1" applyFill="1" applyBorder="1" applyAlignment="1">
      <alignment vertical="center"/>
    </xf>
    <xf numFmtId="0" fontId="15" fillId="33" borderId="10" xfId="0" applyFont="1" applyFill="1" applyBorder="1" applyAlignment="1">
      <alignment horizontal="center" vertical="center"/>
    </xf>
    <xf numFmtId="49" fontId="15" fillId="33" borderId="10" xfId="0" applyNumberFormat="1" applyFont="1" applyFill="1" applyBorder="1" applyAlignment="1">
      <alignment horizontal="center" vertical="center"/>
    </xf>
    <xf numFmtId="0" fontId="15" fillId="0" borderId="0" xfId="0" applyFont="1" applyFill="1" applyAlignment="1">
      <alignment horizontal="center"/>
    </xf>
    <xf numFmtId="0" fontId="16" fillId="0" borderId="0" xfId="0" applyFont="1" applyFill="1" applyAlignment="1">
      <alignment/>
    </xf>
    <xf numFmtId="0" fontId="4" fillId="0" borderId="11" xfId="0" applyFont="1" applyFill="1" applyBorder="1" applyAlignment="1">
      <alignment/>
    </xf>
    <xf numFmtId="0" fontId="17" fillId="0" borderId="0" xfId="0" applyFont="1" applyFill="1" applyAlignment="1">
      <alignment horizontal="center"/>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4" fillId="0" borderId="18" xfId="0" applyFont="1" applyFill="1" applyBorder="1" applyAlignment="1">
      <alignment vertical="center"/>
    </xf>
    <xf numFmtId="0" fontId="16" fillId="0" borderId="19" xfId="0" applyFont="1" applyFill="1" applyBorder="1" applyAlignment="1">
      <alignment vertical="center"/>
    </xf>
    <xf numFmtId="0" fontId="4" fillId="0" borderId="20" xfId="0" applyFont="1" applyFill="1" applyBorder="1" applyAlignment="1">
      <alignment vertical="center"/>
    </xf>
    <xf numFmtId="0" fontId="1" fillId="0" borderId="21" xfId="0" applyFont="1" applyFill="1" applyBorder="1" applyAlignment="1">
      <alignment vertical="center"/>
    </xf>
    <xf numFmtId="0" fontId="1" fillId="0" borderId="18" xfId="0" applyFont="1" applyFill="1" applyBorder="1" applyAlignment="1">
      <alignment vertical="center"/>
    </xf>
    <xf numFmtId="0" fontId="1" fillId="0" borderId="22" xfId="0" applyFont="1" applyFill="1" applyBorder="1" applyAlignment="1">
      <alignment vertical="center"/>
    </xf>
    <xf numFmtId="0" fontId="4" fillId="0" borderId="19" xfId="0" applyFont="1" applyFill="1" applyBorder="1" applyAlignment="1">
      <alignment vertical="center"/>
    </xf>
    <xf numFmtId="0" fontId="16" fillId="0" borderId="13" xfId="0" applyFont="1" applyFill="1" applyBorder="1" applyAlignment="1">
      <alignment vertical="center"/>
    </xf>
    <xf numFmtId="0" fontId="4" fillId="0" borderId="23" xfId="0" applyNumberFormat="1" applyFont="1" applyFill="1" applyBorder="1" applyAlignment="1">
      <alignment horizontal="center" vertical="center"/>
    </xf>
    <xf numFmtId="0" fontId="4" fillId="0" borderId="16" xfId="0" applyNumberFormat="1" applyFont="1" applyFill="1" applyBorder="1" applyAlignment="1">
      <alignment horizontal="center" vertical="center"/>
    </xf>
    <xf numFmtId="0" fontId="4" fillId="0" borderId="24" xfId="0" applyFont="1" applyFill="1" applyBorder="1" applyAlignment="1">
      <alignment vertical="center"/>
    </xf>
    <xf numFmtId="0" fontId="4" fillId="0" borderId="13" xfId="0" applyFont="1" applyFill="1" applyBorder="1" applyAlignment="1">
      <alignment vertical="center"/>
    </xf>
    <xf numFmtId="0" fontId="18" fillId="0" borderId="23" xfId="0" applyNumberFormat="1" applyFont="1" applyFill="1" applyBorder="1" applyAlignment="1">
      <alignment horizontal="center" vertical="center"/>
    </xf>
    <xf numFmtId="0" fontId="18" fillId="0" borderId="16" xfId="0" applyNumberFormat="1" applyFont="1" applyFill="1" applyBorder="1" applyAlignment="1">
      <alignment horizontal="center" vertical="center"/>
    </xf>
    <xf numFmtId="0" fontId="77" fillId="0" borderId="25" xfId="0" applyFont="1" applyFill="1" applyBorder="1" applyAlignment="1">
      <alignment/>
    </xf>
    <xf numFmtId="0" fontId="77" fillId="0" borderId="0" xfId="0" applyFont="1" applyFill="1" applyAlignment="1">
      <alignment/>
    </xf>
    <xf numFmtId="0" fontId="78" fillId="0" borderId="0" xfId="0" applyFont="1" applyFill="1" applyAlignment="1">
      <alignment/>
    </xf>
    <xf numFmtId="0" fontId="78" fillId="0" borderId="0" xfId="0" applyFont="1" applyFill="1" applyAlignment="1">
      <alignment/>
    </xf>
    <xf numFmtId="0" fontId="3" fillId="0" borderId="0" xfId="0" applyFont="1" applyFill="1" applyBorder="1" applyAlignment="1">
      <alignment/>
    </xf>
    <xf numFmtId="0" fontId="21" fillId="0" borderId="0" xfId="0" applyFont="1" applyFill="1" applyBorder="1" applyAlignment="1">
      <alignment/>
    </xf>
    <xf numFmtId="0" fontId="22" fillId="0" borderId="0" xfId="0" applyFont="1" applyFill="1" applyBorder="1" applyAlignment="1">
      <alignment/>
    </xf>
    <xf numFmtId="0" fontId="22" fillId="0" borderId="0" xfId="0" applyFont="1" applyFill="1" applyBorder="1" applyAlignment="1">
      <alignment horizontal="left"/>
    </xf>
    <xf numFmtId="0" fontId="1" fillId="0" borderId="0" xfId="0" applyFont="1" applyFill="1" applyBorder="1" applyAlignment="1">
      <alignment horizontal="center" vertical="center"/>
    </xf>
    <xf numFmtId="49" fontId="5"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Fill="1" applyBorder="1" applyAlignment="1" quotePrefix="1">
      <alignment vertical="center" wrapText="1" shrinkToFit="1"/>
    </xf>
    <xf numFmtId="3" fontId="4" fillId="0" borderId="23" xfId="0" applyNumberFormat="1" applyFont="1" applyFill="1" applyBorder="1" applyAlignment="1">
      <alignment horizontal="center" vertical="center"/>
    </xf>
    <xf numFmtId="0" fontId="16" fillId="0" borderId="26" xfId="0" applyFont="1" applyFill="1" applyBorder="1" applyAlignment="1">
      <alignment/>
    </xf>
    <xf numFmtId="0" fontId="24" fillId="0" borderId="0" xfId="0" applyFont="1" applyFill="1" applyBorder="1" applyAlignment="1">
      <alignment/>
    </xf>
    <xf numFmtId="0" fontId="25" fillId="0" borderId="0" xfId="0" applyFont="1" applyFill="1" applyBorder="1" applyAlignment="1">
      <alignment/>
    </xf>
    <xf numFmtId="0" fontId="25" fillId="0" borderId="0" xfId="0" applyFont="1" applyFill="1" applyBorder="1" applyAlignment="1">
      <alignment horizontal="left"/>
    </xf>
    <xf numFmtId="0" fontId="2" fillId="0" borderId="27" xfId="0" applyFont="1" applyFill="1" applyBorder="1" applyAlignment="1">
      <alignment vertical="center"/>
    </xf>
    <xf numFmtId="0" fontId="3" fillId="0" borderId="28" xfId="0" applyFont="1" applyFill="1" applyBorder="1" applyAlignment="1">
      <alignment/>
    </xf>
    <xf numFmtId="0" fontId="3" fillId="0" borderId="29" xfId="0" applyFont="1" applyFill="1" applyBorder="1" applyAlignment="1">
      <alignment/>
    </xf>
    <xf numFmtId="0" fontId="2" fillId="0" borderId="28" xfId="0" applyFont="1" applyFill="1" applyBorder="1" applyAlignment="1">
      <alignment vertical="center"/>
    </xf>
    <xf numFmtId="0" fontId="5" fillId="0" borderId="28" xfId="0" applyFont="1" applyFill="1" applyBorder="1" applyAlignment="1">
      <alignment/>
    </xf>
    <xf numFmtId="0" fontId="26" fillId="0" borderId="28" xfId="0" applyFont="1" applyFill="1" applyBorder="1" applyAlignment="1">
      <alignment/>
    </xf>
    <xf numFmtId="0" fontId="26" fillId="0" borderId="30" xfId="0" applyFont="1" applyFill="1" applyBorder="1" applyAlignment="1">
      <alignment/>
    </xf>
    <xf numFmtId="0" fontId="27" fillId="0" borderId="0" xfId="0" applyFont="1" applyFill="1" applyBorder="1" applyAlignment="1">
      <alignment/>
    </xf>
    <xf numFmtId="0" fontId="28" fillId="0" borderId="31" xfId="0" applyFont="1" applyFill="1" applyBorder="1" applyAlignment="1">
      <alignment/>
    </xf>
    <xf numFmtId="0" fontId="79" fillId="0" borderId="0" xfId="0" applyFont="1" applyFill="1" applyBorder="1" applyAlignment="1">
      <alignment horizontal="left" vertical="center"/>
    </xf>
    <xf numFmtId="0" fontId="26" fillId="0" borderId="0" xfId="0" applyFont="1" applyFill="1" applyBorder="1" applyAlignment="1">
      <alignment/>
    </xf>
    <xf numFmtId="0" fontId="26" fillId="0" borderId="32" xfId="0" applyFont="1" applyFill="1" applyBorder="1" applyAlignment="1">
      <alignment/>
    </xf>
    <xf numFmtId="0" fontId="5" fillId="0" borderId="31" xfId="0" applyFont="1" applyFill="1" applyBorder="1" applyAlignment="1">
      <alignment vertical="center" wrapText="1"/>
    </xf>
    <xf numFmtId="0" fontId="30" fillId="0" borderId="0" xfId="0" applyFont="1" applyFill="1" applyBorder="1" applyAlignment="1" quotePrefix="1">
      <alignment horizontal="left"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30" fillId="0" borderId="0" xfId="0" applyFont="1" applyFill="1" applyBorder="1" applyAlignment="1">
      <alignment vertical="center"/>
    </xf>
    <xf numFmtId="0" fontId="3" fillId="0" borderId="32" xfId="0" applyFont="1" applyFill="1" applyBorder="1" applyAlignment="1">
      <alignment/>
    </xf>
    <xf numFmtId="0" fontId="5" fillId="0" borderId="31" xfId="0" applyFont="1" applyFill="1" applyBorder="1" applyAlignment="1">
      <alignment horizontal="center" vertical="center" wrapText="1"/>
    </xf>
    <xf numFmtId="0" fontId="30" fillId="0" borderId="0" xfId="0" applyFont="1" applyFill="1" applyBorder="1" applyAlignment="1">
      <alignment horizontal="left" vertical="center" wrapText="1"/>
    </xf>
    <xf numFmtId="0" fontId="31" fillId="0" borderId="31" xfId="0" applyFont="1" applyFill="1" applyBorder="1" applyAlignment="1">
      <alignment horizontal="left" vertical="center"/>
    </xf>
    <xf numFmtId="0" fontId="30" fillId="0" borderId="0" xfId="0" applyFont="1" applyFill="1" applyBorder="1" applyAlignment="1">
      <alignment horizontal="left" vertical="center"/>
    </xf>
    <xf numFmtId="0" fontId="80" fillId="0" borderId="0" xfId="0" applyFont="1" applyFill="1" applyBorder="1" applyAlignment="1">
      <alignment horizontal="left" vertical="center"/>
    </xf>
    <xf numFmtId="0" fontId="26" fillId="0" borderId="0" xfId="0" applyFont="1" applyFill="1" applyBorder="1" applyAlignment="1">
      <alignment horizontal="left" vertical="center"/>
    </xf>
    <xf numFmtId="0" fontId="3" fillId="0" borderId="0" xfId="0" applyFont="1" applyFill="1" applyBorder="1" applyAlignment="1">
      <alignment horizontal="left" vertical="center"/>
    </xf>
    <xf numFmtId="0" fontId="81" fillId="0" borderId="0" xfId="0" applyFont="1" applyFill="1" applyBorder="1" applyAlignment="1">
      <alignment horizontal="left" vertical="center"/>
    </xf>
    <xf numFmtId="0" fontId="21" fillId="0" borderId="0" xfId="0" applyFont="1" applyFill="1" applyBorder="1" applyAlignment="1" quotePrefix="1">
      <alignment horizontal="left" vertical="center" wrapText="1"/>
    </xf>
    <xf numFmtId="0" fontId="3" fillId="0" borderId="32" xfId="0" applyFont="1" applyFill="1" applyBorder="1" applyAlignment="1">
      <alignment horizontal="left" vertical="center"/>
    </xf>
    <xf numFmtId="0" fontId="21" fillId="0" borderId="31" xfId="0" applyFont="1" applyFill="1" applyBorder="1" applyAlignment="1">
      <alignment horizontal="left" vertical="center"/>
    </xf>
    <xf numFmtId="0" fontId="21" fillId="0" borderId="0" xfId="0" applyFont="1" applyFill="1" applyBorder="1" applyAlignment="1">
      <alignment horizontal="left" vertical="center"/>
    </xf>
    <xf numFmtId="0" fontId="21" fillId="0" borderId="32" xfId="0" applyFont="1" applyFill="1" applyBorder="1" applyAlignment="1" quotePrefix="1">
      <alignment horizontal="left" vertical="center" wrapText="1"/>
    </xf>
    <xf numFmtId="0" fontId="21" fillId="0" borderId="31" xfId="0" applyFont="1" applyFill="1" applyBorder="1" applyAlignment="1">
      <alignment horizontal="left" vertical="center" wrapText="1"/>
    </xf>
    <xf numFmtId="0" fontId="21" fillId="0" borderId="0" xfId="0" applyFont="1" applyFill="1" applyBorder="1" applyAlignment="1">
      <alignment vertical="center"/>
    </xf>
    <xf numFmtId="0" fontId="21" fillId="0" borderId="0" xfId="0" applyFont="1" applyFill="1" applyBorder="1" applyAlignment="1">
      <alignment vertical="center" wrapText="1"/>
    </xf>
    <xf numFmtId="0" fontId="21" fillId="0" borderId="32" xfId="0" applyFont="1" applyFill="1" applyBorder="1" applyAlignment="1">
      <alignment vertical="center" wrapText="1"/>
    </xf>
    <xf numFmtId="0" fontId="21" fillId="0" borderId="31" xfId="0" applyFont="1" applyFill="1" applyBorder="1" applyAlignment="1" quotePrefix="1">
      <alignment horizontal="left" vertical="center" wrapText="1"/>
    </xf>
    <xf numFmtId="0" fontId="30" fillId="0" borderId="0" xfId="0" applyFont="1" applyFill="1" applyBorder="1" applyAlignment="1" quotePrefix="1">
      <alignment vertical="center" wrapText="1"/>
    </xf>
    <xf numFmtId="0" fontId="3" fillId="0" borderId="0" xfId="0" applyFont="1" applyBorder="1" applyAlignment="1">
      <alignment horizontal="left" vertical="center"/>
    </xf>
    <xf numFmtId="0" fontId="21" fillId="0" borderId="0" xfId="0" applyFont="1" applyFill="1" applyBorder="1" applyAlignment="1">
      <alignment horizontal="left" vertical="center" wrapText="1"/>
    </xf>
    <xf numFmtId="0" fontId="21" fillId="0" borderId="32" xfId="0" applyFont="1" applyFill="1" applyBorder="1" applyAlignment="1">
      <alignment horizontal="left" vertical="center"/>
    </xf>
    <xf numFmtId="0" fontId="30" fillId="0" borderId="0" xfId="0" applyFont="1" applyFill="1" applyBorder="1" applyAlignment="1">
      <alignment vertical="center" wrapText="1"/>
    </xf>
    <xf numFmtId="0" fontId="81" fillId="0" borderId="33" xfId="0" applyFont="1" applyFill="1" applyBorder="1" applyAlignment="1">
      <alignment horizontal="center" vertical="center"/>
    </xf>
    <xf numFmtId="0" fontId="21" fillId="0" borderId="33" xfId="0" applyFont="1" applyFill="1" applyBorder="1" applyAlignment="1">
      <alignment horizontal="center" vertical="center"/>
    </xf>
    <xf numFmtId="0" fontId="21" fillId="0" borderId="34" xfId="0" applyFont="1" applyFill="1" applyBorder="1" applyAlignment="1">
      <alignment horizontal="center" vertical="center"/>
    </xf>
    <xf numFmtId="0" fontId="21" fillId="0" borderId="35" xfId="0" applyFont="1" applyFill="1" applyBorder="1" applyAlignment="1">
      <alignment horizontal="center" vertical="center"/>
    </xf>
    <xf numFmtId="0" fontId="3" fillId="0" borderId="0" xfId="0" applyFont="1" applyBorder="1" applyAlignment="1">
      <alignment/>
    </xf>
    <xf numFmtId="0" fontId="3" fillId="0" borderId="32" xfId="0" applyFont="1" applyBorder="1" applyAlignment="1">
      <alignment/>
    </xf>
    <xf numFmtId="0" fontId="3" fillId="0" borderId="36" xfId="0" applyFont="1" applyBorder="1" applyAlignment="1">
      <alignment horizontal="left" vertical="center"/>
    </xf>
    <xf numFmtId="0" fontId="21" fillId="0" borderId="36" xfId="0" applyFont="1" applyFill="1" applyBorder="1" applyAlignment="1">
      <alignment horizontal="left" vertical="center"/>
    </xf>
    <xf numFmtId="0" fontId="3" fillId="0" borderId="37" xfId="0" applyFont="1" applyFill="1" applyBorder="1" applyAlignment="1">
      <alignment horizontal="left" vertical="center"/>
    </xf>
    <xf numFmtId="0" fontId="0" fillId="0" borderId="0" xfId="0" applyFont="1" applyAlignment="1">
      <alignment/>
    </xf>
    <xf numFmtId="0" fontId="77" fillId="0" borderId="0" xfId="0" applyFont="1" applyFill="1" applyBorder="1" applyAlignment="1">
      <alignment/>
    </xf>
    <xf numFmtId="0" fontId="77" fillId="0" borderId="0" xfId="0" applyFont="1" applyFill="1" applyBorder="1" applyAlignment="1">
      <alignment horizontal="left" vertical="top"/>
    </xf>
    <xf numFmtId="0" fontId="82" fillId="34" borderId="0" xfId="0" applyFont="1" applyFill="1" applyBorder="1" applyAlignment="1">
      <alignment horizontal="left" vertical="top"/>
    </xf>
    <xf numFmtId="0" fontId="77" fillId="0" borderId="0" xfId="0" applyFont="1" applyFill="1" applyBorder="1" applyAlignment="1">
      <alignment horizontal="left" vertical="top" wrapText="1"/>
    </xf>
    <xf numFmtId="0" fontId="28" fillId="0" borderId="38" xfId="0" applyFont="1" applyFill="1" applyBorder="1" applyAlignment="1">
      <alignment horizontal="center" vertical="center"/>
    </xf>
    <xf numFmtId="0" fontId="28" fillId="0" borderId="39" xfId="0" applyFont="1" applyFill="1" applyBorder="1" applyAlignment="1">
      <alignment horizontal="center" vertical="center"/>
    </xf>
    <xf numFmtId="0" fontId="30" fillId="0" borderId="0" xfId="0" applyFont="1" applyFill="1" applyBorder="1" applyAlignment="1">
      <alignment horizontal="left" vertical="center" wrapText="1"/>
    </xf>
    <xf numFmtId="0" fontId="28" fillId="0" borderId="34" xfId="0" applyFont="1" applyFill="1" applyBorder="1" applyAlignment="1">
      <alignment horizontal="center" vertical="center"/>
    </xf>
    <xf numFmtId="0" fontId="28" fillId="0" borderId="40" xfId="0" applyFont="1" applyFill="1" applyBorder="1" applyAlignment="1">
      <alignment horizontal="center" vertical="center"/>
    </xf>
    <xf numFmtId="0" fontId="28" fillId="0" borderId="41"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22" xfId="0" applyFont="1" applyFill="1" applyBorder="1" applyAlignment="1">
      <alignment horizontal="center" vertical="center"/>
    </xf>
    <xf numFmtId="0" fontId="30" fillId="0" borderId="0" xfId="0" applyFont="1" applyFill="1" applyBorder="1" applyAlignment="1" quotePrefix="1">
      <alignment horizontal="left" vertical="center" wrapText="1"/>
    </xf>
    <xf numFmtId="0" fontId="30" fillId="0" borderId="32" xfId="0" applyFont="1" applyFill="1" applyBorder="1" applyAlignment="1">
      <alignment horizontal="left" vertical="center" wrapText="1"/>
    </xf>
    <xf numFmtId="0" fontId="1" fillId="0" borderId="21" xfId="0" applyFont="1" applyFill="1" applyBorder="1" applyAlignment="1">
      <alignment horizontal="center" vertical="center"/>
    </xf>
    <xf numFmtId="49" fontId="4" fillId="0" borderId="42" xfId="0" applyNumberFormat="1" applyFont="1" applyFill="1" applyBorder="1" applyAlignment="1">
      <alignment horizontal="center" vertical="center" wrapText="1"/>
    </xf>
    <xf numFmtId="49" fontId="4" fillId="0" borderId="43" xfId="0" applyNumberFormat="1" applyFont="1" applyFill="1" applyBorder="1" applyAlignment="1">
      <alignment horizontal="center" vertical="center" wrapText="1"/>
    </xf>
    <xf numFmtId="49" fontId="4" fillId="0" borderId="44" xfId="0" applyNumberFormat="1" applyFont="1" applyFill="1" applyBorder="1" applyAlignment="1">
      <alignment horizontal="center" vertical="center" wrapText="1"/>
    </xf>
    <xf numFmtId="0" fontId="30" fillId="0" borderId="45" xfId="0" applyFont="1" applyFill="1" applyBorder="1" applyAlignment="1">
      <alignment horizontal="left" vertical="center" wrapText="1"/>
    </xf>
    <xf numFmtId="0" fontId="81" fillId="0" borderId="34" xfId="0" applyFont="1" applyFill="1" applyBorder="1" applyAlignment="1">
      <alignment horizontal="center" vertical="center"/>
    </xf>
    <xf numFmtId="0" fontId="81" fillId="0" borderId="40" xfId="0" applyFont="1" applyFill="1" applyBorder="1" applyAlignment="1">
      <alignment horizontal="center" vertical="center"/>
    </xf>
    <xf numFmtId="0" fontId="81" fillId="0" borderId="46" xfId="0" applyFont="1" applyFill="1" applyBorder="1" applyAlignment="1">
      <alignment horizontal="center" vertical="center"/>
    </xf>
    <xf numFmtId="0" fontId="5" fillId="0" borderId="47"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1" fillId="0" borderId="33" xfId="0" applyFont="1" applyFill="1" applyBorder="1" applyAlignment="1">
      <alignment horizontal="center"/>
    </xf>
    <xf numFmtId="0" fontId="1" fillId="0" borderId="33"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48" xfId="0" applyFont="1" applyFill="1" applyBorder="1" applyAlignment="1">
      <alignment horizontal="center" vertical="center" wrapText="1"/>
    </xf>
    <xf numFmtId="0" fontId="19" fillId="0" borderId="4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9" fillId="0" borderId="5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19" xfId="0" applyFont="1" applyFill="1" applyBorder="1" applyAlignment="1">
      <alignment horizontal="center" vertical="center"/>
    </xf>
    <xf numFmtId="0" fontId="83" fillId="0" borderId="47" xfId="0" applyFont="1" applyFill="1" applyBorder="1" applyAlignment="1">
      <alignment horizontal="center" vertical="center" wrapText="1"/>
    </xf>
    <xf numFmtId="0" fontId="83" fillId="0" borderId="25" xfId="0" applyFont="1" applyFill="1" applyBorder="1" applyAlignment="1">
      <alignment horizontal="center" vertical="center" wrapText="1"/>
    </xf>
    <xf numFmtId="0" fontId="83" fillId="0" borderId="48" xfId="0" applyFont="1" applyFill="1" applyBorder="1" applyAlignment="1">
      <alignment horizontal="center" vertical="center" wrapText="1"/>
    </xf>
    <xf numFmtId="0" fontId="83" fillId="0" borderId="49" xfId="0" applyFont="1" applyFill="1" applyBorder="1" applyAlignment="1">
      <alignment horizontal="center" vertical="center" wrapText="1"/>
    </xf>
    <xf numFmtId="0" fontId="83" fillId="0" borderId="20" xfId="0" applyFont="1" applyFill="1" applyBorder="1" applyAlignment="1">
      <alignment horizontal="center" vertical="center" wrapText="1"/>
    </xf>
    <xf numFmtId="0" fontId="83" fillId="0" borderId="50" xfId="0" applyFont="1" applyFill="1" applyBorder="1" applyAlignment="1">
      <alignment horizontal="center" vertical="center" wrapText="1"/>
    </xf>
    <xf numFmtId="0" fontId="1" fillId="0" borderId="0" xfId="0" applyFont="1" applyFill="1" applyAlignment="1">
      <alignment horizontal="center" vertical="center"/>
    </xf>
    <xf numFmtId="0" fontId="4" fillId="0" borderId="49" xfId="0" applyFont="1" applyFill="1" applyBorder="1" applyAlignment="1">
      <alignment horizontal="center" vertical="center" wrapText="1"/>
    </xf>
    <xf numFmtId="49" fontId="4" fillId="0" borderId="42" xfId="0" applyNumberFormat="1" applyFont="1" applyFill="1" applyBorder="1" applyAlignment="1">
      <alignment horizontal="center" vertical="top" wrapText="1"/>
    </xf>
    <xf numFmtId="49" fontId="4" fillId="0" borderId="44" xfId="0" applyNumberFormat="1" applyFont="1" applyFill="1" applyBorder="1" applyAlignment="1">
      <alignment horizontal="center" vertical="top"/>
    </xf>
    <xf numFmtId="0" fontId="4" fillId="0" borderId="2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20" fillId="0" borderId="21" xfId="0" applyFont="1" applyFill="1" applyBorder="1" applyAlignment="1">
      <alignment horizontal="center" vertical="center"/>
    </xf>
    <xf numFmtId="0" fontId="20" fillId="0" borderId="18" xfId="0" applyFont="1" applyFill="1" applyBorder="1" applyAlignment="1">
      <alignment horizontal="center" vertical="center"/>
    </xf>
    <xf numFmtId="0" fontId="20" fillId="0" borderId="22"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46" xfId="0" applyFont="1" applyFill="1" applyBorder="1" applyAlignment="1">
      <alignment horizontal="center" vertical="center"/>
    </xf>
    <xf numFmtId="0" fontId="1" fillId="0" borderId="34" xfId="0" applyFont="1" applyFill="1" applyBorder="1" applyAlignment="1">
      <alignment horizontal="center" vertical="center"/>
    </xf>
    <xf numFmtId="0" fontId="19" fillId="0" borderId="47" xfId="0" applyFont="1" applyFill="1" applyBorder="1" applyAlignment="1">
      <alignment horizontal="center" vertical="center" wrapText="1"/>
    </xf>
    <xf numFmtId="0" fontId="84" fillId="0" borderId="47" xfId="0" applyFont="1" applyFill="1" applyBorder="1" applyAlignment="1">
      <alignment horizontal="center" vertical="center" wrapText="1"/>
    </xf>
    <xf numFmtId="0" fontId="84" fillId="0" borderId="25" xfId="0" applyFont="1" applyFill="1" applyBorder="1" applyAlignment="1">
      <alignment horizontal="center" vertical="center" wrapText="1"/>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1" fontId="1" fillId="0" borderId="18" xfId="0" applyNumberFormat="1" applyFont="1" applyFill="1" applyBorder="1" applyAlignment="1">
      <alignment horizontal="center" vertical="center"/>
    </xf>
    <xf numFmtId="1" fontId="1" fillId="0" borderId="22" xfId="0" applyNumberFormat="1" applyFont="1" applyFill="1" applyBorder="1" applyAlignment="1">
      <alignment horizontal="center" vertical="center"/>
    </xf>
    <xf numFmtId="0" fontId="34" fillId="0" borderId="51" xfId="0" applyFont="1" applyFill="1" applyBorder="1" applyAlignment="1">
      <alignment horizontal="center"/>
    </xf>
    <xf numFmtId="0" fontId="34" fillId="0" borderId="36" xfId="0" applyFont="1" applyFill="1" applyBorder="1" applyAlignment="1">
      <alignment horizontal="center"/>
    </xf>
    <xf numFmtId="0" fontId="2" fillId="0" borderId="52" xfId="0" applyFont="1" applyFill="1" applyBorder="1" applyAlignment="1" quotePrefix="1">
      <alignment horizontal="center" vertical="center" wrapText="1" shrinkToFit="1"/>
    </xf>
    <xf numFmtId="0" fontId="2" fillId="0" borderId="53" xfId="0" applyFont="1" applyFill="1" applyBorder="1" applyAlignment="1" quotePrefix="1">
      <alignment horizontal="center" vertical="center" wrapText="1" shrinkToFit="1"/>
    </xf>
    <xf numFmtId="0" fontId="2" fillId="0" borderId="54" xfId="0" applyFont="1" applyFill="1" applyBorder="1" applyAlignment="1" quotePrefix="1">
      <alignment horizontal="center" vertical="center" wrapText="1" shrinkToFit="1"/>
    </xf>
    <xf numFmtId="0" fontId="1" fillId="0" borderId="0" xfId="0" applyFont="1" applyFill="1" applyBorder="1" applyAlignment="1">
      <alignment horizontal="center" vertical="center"/>
    </xf>
    <xf numFmtId="0" fontId="78" fillId="0" borderId="33"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E1FFE1"/>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36</xdr:col>
      <xdr:colOff>104775</xdr:colOff>
      <xdr:row>0</xdr:row>
      <xdr:rowOff>0</xdr:rowOff>
    </xdr:from>
    <xdr:to>
      <xdr:col>43</xdr:col>
      <xdr:colOff>257175</xdr:colOff>
      <xdr:row>4</xdr:row>
      <xdr:rowOff>57150</xdr:rowOff>
    </xdr:to>
    <xdr:pic>
      <xdr:nvPicPr>
        <xdr:cNvPr id="1" name="Picture 1"/>
        <xdr:cNvPicPr preferRelativeResize="1">
          <a:picLocks noChangeAspect="1"/>
        </xdr:cNvPicPr>
      </xdr:nvPicPr>
      <xdr:blipFill>
        <a:blip r:embed="rId1"/>
        <a:stretch>
          <a:fillRect/>
        </a:stretch>
      </xdr:blipFill>
      <xdr:spPr>
        <a:xfrm>
          <a:off x="14497050" y="0"/>
          <a:ext cx="2867025" cy="971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T212"/>
  <sheetViews>
    <sheetView tabSelected="1" view="pageBreakPreview" zoomScale="80" zoomScaleNormal="80" zoomScaleSheetLayoutView="80" workbookViewId="0" topLeftCell="A118">
      <selection activeCell="A112" sqref="A112"/>
    </sheetView>
  </sheetViews>
  <sheetFormatPr defaultColWidth="9.140625" defaultRowHeight="12.75"/>
  <cols>
    <col min="1" max="1" width="7.28125" style="121" customWidth="1"/>
    <col min="2" max="4" width="6.7109375" style="121" customWidth="1"/>
    <col min="5" max="5" width="4.28125" style="121" customWidth="1"/>
    <col min="6" max="6" width="6.421875" style="121" customWidth="1"/>
    <col min="7" max="7" width="11.00390625" style="121" customWidth="1"/>
    <col min="8" max="8" width="8.00390625" style="121" customWidth="1"/>
    <col min="9" max="10" width="5.28125" style="121" customWidth="1"/>
    <col min="11" max="11" width="5.00390625" style="121" customWidth="1"/>
    <col min="12" max="12" width="7.140625" style="121" customWidth="1"/>
    <col min="13" max="13" width="6.421875" style="121" customWidth="1"/>
    <col min="14" max="14" width="5.7109375" style="121" customWidth="1"/>
    <col min="15" max="15" width="10.8515625" style="121" customWidth="1"/>
    <col min="16" max="16" width="4.28125" style="121" customWidth="1"/>
    <col min="17" max="17" width="5.7109375" style="121" customWidth="1"/>
    <col min="18" max="18" width="4.7109375" style="121" customWidth="1"/>
    <col min="19" max="21" width="4.28125" style="121" customWidth="1"/>
    <col min="22" max="22" width="5.140625" style="121" customWidth="1"/>
    <col min="23" max="23" width="7.57421875" style="121" customWidth="1"/>
    <col min="24" max="25" width="5.7109375" style="121" customWidth="1"/>
    <col min="26" max="26" width="10.140625" style="121" customWidth="1"/>
    <col min="27" max="27" width="4.28125" style="121" customWidth="1"/>
    <col min="28" max="28" width="6.00390625" style="121" customWidth="1"/>
    <col min="29" max="32" width="4.28125" style="121" customWidth="1"/>
    <col min="33" max="33" width="5.57421875" style="121" customWidth="1"/>
    <col min="34" max="34" width="6.7109375" style="121" customWidth="1"/>
    <col min="35" max="36" width="5.7109375" style="121" customWidth="1"/>
    <col min="37" max="37" width="12.00390625" style="121" customWidth="1"/>
    <col min="38" max="38" width="4.28125" style="121" customWidth="1"/>
    <col min="39" max="39" width="5.8515625" style="121" customWidth="1"/>
    <col min="40" max="42" width="4.28125" style="121" customWidth="1"/>
    <col min="43" max="43" width="5.7109375" style="121" customWidth="1"/>
    <col min="44" max="44" width="5.00390625" style="121" customWidth="1"/>
    <col min="45" max="45" width="6.28125" style="121" customWidth="1"/>
    <col min="46" max="16384" width="9.140625" style="121" customWidth="1"/>
  </cols>
  <sheetData>
    <row r="1" spans="1:23" s="3" customFormat="1" ht="18">
      <c r="A1" s="1" t="s">
        <v>18</v>
      </c>
      <c r="B1" s="2"/>
      <c r="C1" s="2"/>
      <c r="D1" s="2"/>
      <c r="E1" s="2"/>
      <c r="F1" s="2"/>
      <c r="G1" s="2"/>
      <c r="H1" s="2"/>
      <c r="I1" s="2"/>
      <c r="J1" s="2"/>
      <c r="K1" s="2"/>
      <c r="L1" s="2"/>
      <c r="M1" s="2"/>
      <c r="N1" s="2"/>
      <c r="O1" s="2"/>
      <c r="P1" s="2"/>
      <c r="Q1" s="2"/>
      <c r="R1" s="2"/>
      <c r="S1" s="2"/>
      <c r="T1" s="2"/>
      <c r="U1" s="2"/>
      <c r="V1" s="2"/>
      <c r="W1" s="2"/>
    </row>
    <row r="2" spans="1:23" s="6" customFormat="1" ht="18">
      <c r="A2" s="4" t="s">
        <v>19</v>
      </c>
      <c r="B2" s="5"/>
      <c r="C2" s="5" t="s">
        <v>44</v>
      </c>
      <c r="D2" s="5"/>
      <c r="E2" s="5"/>
      <c r="F2" s="5"/>
      <c r="G2" s="5"/>
      <c r="H2" s="5"/>
      <c r="I2" s="5"/>
      <c r="J2" s="5"/>
      <c r="K2" s="5"/>
      <c r="L2" s="5"/>
      <c r="M2" s="5"/>
      <c r="N2" s="5"/>
      <c r="O2" s="5"/>
      <c r="P2" s="5"/>
      <c r="Q2" s="5"/>
      <c r="R2" s="5"/>
      <c r="S2" s="5"/>
      <c r="T2" s="5"/>
      <c r="U2" s="5"/>
      <c r="V2" s="5"/>
      <c r="W2" s="5"/>
    </row>
    <row r="3" spans="1:23" s="6" customFormat="1" ht="18">
      <c r="A3" s="4"/>
      <c r="B3" s="5"/>
      <c r="C3" s="5"/>
      <c r="D3" s="5"/>
      <c r="E3" s="5"/>
      <c r="F3" s="5"/>
      <c r="G3" s="5"/>
      <c r="H3" s="5"/>
      <c r="I3" s="5"/>
      <c r="J3" s="5"/>
      <c r="K3" s="5"/>
      <c r="L3" s="5"/>
      <c r="M3" s="5"/>
      <c r="N3" s="5"/>
      <c r="O3" s="5"/>
      <c r="P3" s="5"/>
      <c r="Q3" s="5"/>
      <c r="R3" s="5"/>
      <c r="S3" s="5"/>
      <c r="T3" s="5"/>
      <c r="U3" s="5"/>
      <c r="V3" s="5"/>
      <c r="W3" s="5"/>
    </row>
    <row r="4" spans="1:23" s="6" customFormat="1" ht="18">
      <c r="A4" s="4" t="s">
        <v>134</v>
      </c>
      <c r="B4" s="5"/>
      <c r="C4" s="5"/>
      <c r="D4" s="5"/>
      <c r="E4" s="5"/>
      <c r="F4" s="5"/>
      <c r="G4" s="5"/>
      <c r="H4" s="5"/>
      <c r="I4" s="5"/>
      <c r="J4" s="7" t="s">
        <v>45</v>
      </c>
      <c r="K4" s="7"/>
      <c r="L4" s="7"/>
      <c r="M4" s="5"/>
      <c r="N4" s="5"/>
      <c r="O4" s="5"/>
      <c r="P4" s="5"/>
      <c r="Q4" s="5"/>
      <c r="R4" s="5"/>
      <c r="S4" s="5"/>
      <c r="T4" s="5"/>
      <c r="U4" s="5"/>
      <c r="V4" s="5"/>
      <c r="W4" s="5"/>
    </row>
    <row r="5" spans="1:23" s="6" customFormat="1" ht="18">
      <c r="A5" s="4" t="s">
        <v>135</v>
      </c>
      <c r="B5" s="5"/>
      <c r="C5" s="5"/>
      <c r="D5" s="5"/>
      <c r="E5" s="5"/>
      <c r="F5" s="7" t="s">
        <v>46</v>
      </c>
      <c r="G5" s="7"/>
      <c r="H5" s="7"/>
      <c r="I5" s="7"/>
      <c r="J5" s="7"/>
      <c r="K5" s="5"/>
      <c r="L5" s="5"/>
      <c r="M5" s="5"/>
      <c r="N5" s="5"/>
      <c r="O5" s="5"/>
      <c r="P5" s="5"/>
      <c r="Q5" s="5"/>
      <c r="R5" s="5"/>
      <c r="S5" s="5"/>
      <c r="T5" s="5"/>
      <c r="U5" s="5"/>
      <c r="V5" s="5"/>
      <c r="W5" s="5"/>
    </row>
    <row r="6" spans="1:23" s="10" customFormat="1" ht="18">
      <c r="A6" s="4" t="s">
        <v>136</v>
      </c>
      <c r="B6" s="8"/>
      <c r="C6" s="8"/>
      <c r="D6" s="8"/>
      <c r="E6" s="8"/>
      <c r="F6" s="9" t="s">
        <v>46</v>
      </c>
      <c r="G6" s="9"/>
      <c r="H6" s="9"/>
      <c r="I6" s="9"/>
      <c r="J6" s="9"/>
      <c r="K6" s="9"/>
      <c r="L6" s="8"/>
      <c r="M6" s="8"/>
      <c r="N6" s="8"/>
      <c r="O6" s="8"/>
      <c r="P6" s="8"/>
      <c r="Q6" s="8"/>
      <c r="R6" s="8"/>
      <c r="S6" s="8"/>
      <c r="T6" s="8"/>
      <c r="U6" s="8"/>
      <c r="V6" s="8"/>
      <c r="W6" s="8"/>
    </row>
    <row r="7" spans="1:23" s="13" customFormat="1" ht="18">
      <c r="A7" s="4" t="s">
        <v>137</v>
      </c>
      <c r="B7" s="11"/>
      <c r="C7" s="11"/>
      <c r="D7" s="12" t="s">
        <v>47</v>
      </c>
      <c r="E7" s="4"/>
      <c r="F7" s="4"/>
      <c r="G7" s="4"/>
      <c r="H7" s="4"/>
      <c r="I7" s="4"/>
      <c r="J7" s="4"/>
      <c r="K7" s="4"/>
      <c r="L7" s="4"/>
      <c r="M7" s="4"/>
      <c r="N7" s="4"/>
      <c r="O7" s="11"/>
      <c r="P7" s="11"/>
      <c r="Q7" s="11"/>
      <c r="R7" s="11"/>
      <c r="S7" s="11"/>
      <c r="T7" s="11"/>
      <c r="U7" s="11"/>
      <c r="V7" s="11"/>
      <c r="W7" s="11"/>
    </row>
    <row r="8" spans="1:23" s="6" customFormat="1" ht="15">
      <c r="A8" s="5"/>
      <c r="B8" s="5"/>
      <c r="C8" s="5"/>
      <c r="D8" s="5"/>
      <c r="E8" s="5"/>
      <c r="F8" s="5"/>
      <c r="G8" s="5"/>
      <c r="H8" s="14"/>
      <c r="I8" s="15"/>
      <c r="J8" s="16"/>
      <c r="K8" s="16"/>
      <c r="L8" s="16"/>
      <c r="M8" s="16"/>
      <c r="N8" s="16"/>
      <c r="O8" s="16"/>
      <c r="P8" s="16"/>
      <c r="Q8" s="16"/>
      <c r="R8" s="16"/>
      <c r="S8" s="16"/>
      <c r="T8" s="16"/>
      <c r="U8" s="16"/>
      <c r="V8" s="16"/>
      <c r="W8" s="16"/>
    </row>
    <row r="9" spans="1:8" s="6" customFormat="1" ht="30">
      <c r="A9" s="17" t="s">
        <v>36</v>
      </c>
      <c r="B9" s="17" t="s">
        <v>35</v>
      </c>
      <c r="C9" s="17" t="s">
        <v>37</v>
      </c>
      <c r="D9" s="17" t="s">
        <v>38</v>
      </c>
      <c r="E9" s="18"/>
      <c r="F9" s="19" t="s">
        <v>81</v>
      </c>
      <c r="G9" s="19" t="s">
        <v>82</v>
      </c>
      <c r="H9" s="19" t="s">
        <v>83</v>
      </c>
    </row>
    <row r="10" spans="1:22" s="6" customFormat="1" ht="15.75">
      <c r="A10" s="20">
        <v>20</v>
      </c>
      <c r="B10" s="20">
        <v>40</v>
      </c>
      <c r="C10" s="20">
        <v>240</v>
      </c>
      <c r="D10" s="21">
        <v>10</v>
      </c>
      <c r="E10" s="22"/>
      <c r="F10" s="23" t="s">
        <v>84</v>
      </c>
      <c r="G10" s="24" t="s">
        <v>133</v>
      </c>
      <c r="H10" s="23">
        <v>19</v>
      </c>
      <c r="I10" s="5"/>
      <c r="J10" s="5"/>
      <c r="K10" s="5"/>
      <c r="L10" s="5"/>
      <c r="M10" s="5"/>
      <c r="N10" s="5"/>
      <c r="O10" s="5"/>
      <c r="P10" s="5"/>
      <c r="Q10" s="5"/>
      <c r="R10" s="5"/>
      <c r="S10" s="5"/>
      <c r="T10" s="5"/>
      <c r="U10" s="5"/>
      <c r="V10" s="5"/>
    </row>
    <row r="11" spans="1:45" s="25" customFormat="1" ht="18">
      <c r="A11" s="179" t="s">
        <v>0</v>
      </c>
      <c r="B11" s="179"/>
      <c r="C11" s="179"/>
      <c r="D11" s="179"/>
      <c r="E11" s="179"/>
      <c r="F11" s="179"/>
      <c r="G11" s="179"/>
      <c r="H11" s="179"/>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179"/>
      <c r="AL11" s="179"/>
      <c r="AM11" s="179"/>
      <c r="AN11" s="179"/>
      <c r="AO11" s="179"/>
      <c r="AP11" s="179"/>
      <c r="AQ11" s="179"/>
      <c r="AR11" s="179"/>
      <c r="AS11" s="179"/>
    </row>
    <row r="12" spans="1:45" s="25" customFormat="1" ht="18.75" thickBot="1">
      <c r="A12" s="179" t="s">
        <v>182</v>
      </c>
      <c r="B12" s="179"/>
      <c r="C12" s="179"/>
      <c r="D12" s="179"/>
      <c r="E12" s="179"/>
      <c r="F12" s="179"/>
      <c r="G12" s="179"/>
      <c r="H12" s="179"/>
      <c r="I12" s="179"/>
      <c r="J12" s="179"/>
      <c r="K12" s="179"/>
      <c r="L12" s="179"/>
      <c r="M12" s="179"/>
      <c r="N12" s="179"/>
      <c r="O12" s="179"/>
      <c r="P12" s="179"/>
      <c r="Q12" s="179"/>
      <c r="R12" s="179"/>
      <c r="S12" s="179"/>
      <c r="T12" s="179"/>
      <c r="U12" s="179"/>
      <c r="V12" s="179"/>
      <c r="W12" s="179"/>
      <c r="X12" s="179"/>
      <c r="Y12" s="179"/>
      <c r="Z12" s="179"/>
      <c r="AA12" s="179"/>
      <c r="AB12" s="179"/>
      <c r="AC12" s="179"/>
      <c r="AD12" s="179"/>
      <c r="AE12" s="179"/>
      <c r="AF12" s="179"/>
      <c r="AG12" s="179"/>
      <c r="AH12" s="179"/>
      <c r="AI12" s="179"/>
      <c r="AJ12" s="179"/>
      <c r="AK12" s="179"/>
      <c r="AL12" s="179"/>
      <c r="AM12" s="179"/>
      <c r="AN12" s="179"/>
      <c r="AO12" s="179"/>
      <c r="AP12" s="179"/>
      <c r="AQ12" s="179"/>
      <c r="AR12" s="179"/>
      <c r="AS12" s="179"/>
    </row>
    <row r="13" spans="2:45" s="26" customFormat="1" ht="18.75" customHeight="1" thickBot="1" thickTop="1">
      <c r="B13" s="154" t="s">
        <v>24</v>
      </c>
      <c r="C13" s="154"/>
      <c r="D13" s="154"/>
      <c r="E13" s="154"/>
      <c r="F13" s="154"/>
      <c r="G13" s="154"/>
      <c r="H13" s="154"/>
      <c r="I13" s="154"/>
      <c r="J13" s="154"/>
      <c r="K13" s="154"/>
      <c r="L13" s="154"/>
      <c r="M13" s="154"/>
      <c r="N13" s="154"/>
      <c r="O13" s="154"/>
      <c r="P13" s="154"/>
      <c r="Q13" s="154"/>
      <c r="R13" s="154"/>
      <c r="S13" s="154"/>
      <c r="T13" s="154"/>
      <c r="U13" s="154"/>
      <c r="V13" s="154"/>
      <c r="W13" s="154"/>
      <c r="X13" s="154" t="s">
        <v>25</v>
      </c>
      <c r="Y13" s="154"/>
      <c r="Z13" s="154"/>
      <c r="AA13" s="154"/>
      <c r="AB13" s="154"/>
      <c r="AC13" s="154"/>
      <c r="AD13" s="154"/>
      <c r="AE13" s="154"/>
      <c r="AF13" s="154"/>
      <c r="AG13" s="154"/>
      <c r="AH13" s="154"/>
      <c r="AI13" s="154"/>
      <c r="AJ13" s="154"/>
      <c r="AK13" s="154"/>
      <c r="AL13" s="154"/>
      <c r="AM13" s="154"/>
      <c r="AN13" s="154"/>
      <c r="AO13" s="154"/>
      <c r="AP13" s="154"/>
      <c r="AQ13" s="154"/>
      <c r="AR13" s="154"/>
      <c r="AS13" s="154"/>
    </row>
    <row r="14" spans="1:45" s="26" customFormat="1" ht="18.75" customHeight="1" thickBot="1" thickTop="1">
      <c r="A14" s="27"/>
      <c r="B14" s="193" t="s">
        <v>29</v>
      </c>
      <c r="C14" s="191"/>
      <c r="D14" s="191"/>
      <c r="E14" s="191"/>
      <c r="F14" s="191"/>
      <c r="G14" s="191"/>
      <c r="H14" s="191"/>
      <c r="I14" s="191"/>
      <c r="J14" s="191"/>
      <c r="K14" s="191"/>
      <c r="L14" s="192"/>
      <c r="M14" s="191" t="s">
        <v>30</v>
      </c>
      <c r="N14" s="191"/>
      <c r="O14" s="191"/>
      <c r="P14" s="191"/>
      <c r="Q14" s="191"/>
      <c r="R14" s="191"/>
      <c r="S14" s="191"/>
      <c r="T14" s="191"/>
      <c r="U14" s="191"/>
      <c r="V14" s="191"/>
      <c r="W14" s="192"/>
      <c r="X14" s="193" t="s">
        <v>31</v>
      </c>
      <c r="Y14" s="191"/>
      <c r="Z14" s="191"/>
      <c r="AA14" s="191"/>
      <c r="AB14" s="191"/>
      <c r="AC14" s="191"/>
      <c r="AD14" s="191"/>
      <c r="AE14" s="191"/>
      <c r="AF14" s="191"/>
      <c r="AG14" s="191"/>
      <c r="AH14" s="192"/>
      <c r="AI14" s="191" t="s">
        <v>32</v>
      </c>
      <c r="AJ14" s="191"/>
      <c r="AK14" s="191"/>
      <c r="AL14" s="191"/>
      <c r="AM14" s="191"/>
      <c r="AN14" s="191"/>
      <c r="AO14" s="191"/>
      <c r="AP14" s="191"/>
      <c r="AQ14" s="191"/>
      <c r="AR14" s="191"/>
      <c r="AS14" s="192"/>
    </row>
    <row r="15" spans="1:45" s="28" customFormat="1" ht="18.75" customHeight="1" thickTop="1">
      <c r="A15" s="138" t="s">
        <v>85</v>
      </c>
      <c r="B15" s="183" t="s">
        <v>52</v>
      </c>
      <c r="C15" s="184"/>
      <c r="D15" s="184"/>
      <c r="E15" s="184"/>
      <c r="F15" s="184"/>
      <c r="G15" s="184"/>
      <c r="H15" s="184"/>
      <c r="I15" s="184"/>
      <c r="J15" s="184"/>
      <c r="K15" s="184"/>
      <c r="L15" s="185"/>
      <c r="M15" s="163" t="s">
        <v>60</v>
      </c>
      <c r="N15" s="163"/>
      <c r="O15" s="163"/>
      <c r="P15" s="163"/>
      <c r="Q15" s="163"/>
      <c r="R15" s="163"/>
      <c r="S15" s="163"/>
      <c r="T15" s="163"/>
      <c r="U15" s="163"/>
      <c r="V15" s="163"/>
      <c r="W15" s="169"/>
      <c r="X15" s="183" t="s">
        <v>118</v>
      </c>
      <c r="Y15" s="184"/>
      <c r="Z15" s="184"/>
      <c r="AA15" s="184"/>
      <c r="AB15" s="184"/>
      <c r="AC15" s="184"/>
      <c r="AD15" s="184"/>
      <c r="AE15" s="184"/>
      <c r="AF15" s="184"/>
      <c r="AG15" s="184"/>
      <c r="AH15" s="185"/>
      <c r="AI15" s="163" t="s">
        <v>67</v>
      </c>
      <c r="AJ15" s="163"/>
      <c r="AK15" s="163"/>
      <c r="AL15" s="163"/>
      <c r="AM15" s="163"/>
      <c r="AN15" s="163"/>
      <c r="AO15" s="163"/>
      <c r="AP15" s="163"/>
      <c r="AQ15" s="163"/>
      <c r="AR15" s="163"/>
      <c r="AS15" s="169"/>
    </row>
    <row r="16" spans="1:45" s="28" customFormat="1" ht="18.75" customHeight="1">
      <c r="A16" s="138"/>
      <c r="B16" s="180"/>
      <c r="C16" s="170"/>
      <c r="D16" s="170"/>
      <c r="E16" s="170"/>
      <c r="F16" s="170"/>
      <c r="G16" s="170"/>
      <c r="H16" s="170"/>
      <c r="I16" s="170"/>
      <c r="J16" s="170"/>
      <c r="K16" s="170"/>
      <c r="L16" s="171"/>
      <c r="M16" s="170"/>
      <c r="N16" s="170"/>
      <c r="O16" s="170"/>
      <c r="P16" s="170"/>
      <c r="Q16" s="170"/>
      <c r="R16" s="170"/>
      <c r="S16" s="170"/>
      <c r="T16" s="170"/>
      <c r="U16" s="170"/>
      <c r="V16" s="170"/>
      <c r="W16" s="171"/>
      <c r="X16" s="180"/>
      <c r="Y16" s="170"/>
      <c r="Z16" s="170"/>
      <c r="AA16" s="170"/>
      <c r="AB16" s="170"/>
      <c r="AC16" s="170"/>
      <c r="AD16" s="170"/>
      <c r="AE16" s="170"/>
      <c r="AF16" s="170"/>
      <c r="AG16" s="170"/>
      <c r="AH16" s="171"/>
      <c r="AI16" s="170"/>
      <c r="AJ16" s="170"/>
      <c r="AK16" s="170"/>
      <c r="AL16" s="170"/>
      <c r="AM16" s="170"/>
      <c r="AN16" s="170"/>
      <c r="AO16" s="170"/>
      <c r="AP16" s="170"/>
      <c r="AQ16" s="170"/>
      <c r="AR16" s="170"/>
      <c r="AS16" s="171"/>
    </row>
    <row r="17" spans="1:45" s="26" customFormat="1" ht="18.75" customHeight="1" thickBot="1">
      <c r="A17" s="139"/>
      <c r="B17" s="159" t="str">
        <f>CONCATENATE($F$10,$G$10,".",$H$10,".","0",RIGHT($B$14,1),".",RIGHT(K17,1),$A15)</f>
        <v>L411.19.05.D1</v>
      </c>
      <c r="C17" s="160"/>
      <c r="D17" s="161"/>
      <c r="E17" s="29">
        <v>3</v>
      </c>
      <c r="F17" s="31" t="s">
        <v>5</v>
      </c>
      <c r="G17" s="32">
        <v>28</v>
      </c>
      <c r="H17" s="33">
        <v>0</v>
      </c>
      <c r="I17" s="33">
        <v>21</v>
      </c>
      <c r="J17" s="34">
        <v>0</v>
      </c>
      <c r="K17" s="31" t="s">
        <v>48</v>
      </c>
      <c r="L17" s="30">
        <v>20</v>
      </c>
      <c r="M17" s="159" t="str">
        <f>CONCATENATE($F$10,$G$10,".",$H$10,".","0",RIGHT($M$14,1),".",RIGHT(V17,1),$A15)</f>
        <v>L411.19.06.D1</v>
      </c>
      <c r="N17" s="160"/>
      <c r="O17" s="161"/>
      <c r="P17" s="29">
        <v>3</v>
      </c>
      <c r="Q17" s="31" t="s">
        <v>42</v>
      </c>
      <c r="R17" s="32">
        <v>28</v>
      </c>
      <c r="S17" s="33">
        <v>0</v>
      </c>
      <c r="T17" s="33">
        <v>14</v>
      </c>
      <c r="U17" s="34">
        <v>0</v>
      </c>
      <c r="V17" s="31" t="s">
        <v>48</v>
      </c>
      <c r="W17" s="30">
        <v>21</v>
      </c>
      <c r="X17" s="159" t="str">
        <f>CONCATENATE($F$10,$G$10,".",$H$10,".","0",RIGHT($X$14,1),".",RIGHT(AG17,1),$A$15,"-ij")</f>
        <v>L411.19.07.S1-ij</v>
      </c>
      <c r="Y17" s="160"/>
      <c r="Z17" s="161"/>
      <c r="AA17" s="29">
        <v>5</v>
      </c>
      <c r="AB17" s="31" t="s">
        <v>5</v>
      </c>
      <c r="AC17" s="32">
        <v>28</v>
      </c>
      <c r="AD17" s="33">
        <v>0</v>
      </c>
      <c r="AE17" s="33">
        <v>28</v>
      </c>
      <c r="AF17" s="34">
        <v>0</v>
      </c>
      <c r="AG17" s="31" t="s">
        <v>55</v>
      </c>
      <c r="AH17" s="30">
        <v>32</v>
      </c>
      <c r="AI17" s="159" t="str">
        <f>CONCATENATE($F$10,$G$10,".",$H$10,".","0",RIGHT($AI$14,1),".",RIGHT(AR17,1),$A15)</f>
        <v>L411.19.08.D1</v>
      </c>
      <c r="AJ17" s="160"/>
      <c r="AK17" s="161"/>
      <c r="AL17" s="29">
        <v>2</v>
      </c>
      <c r="AM17" s="31" t="s">
        <v>5</v>
      </c>
      <c r="AN17" s="32">
        <v>14</v>
      </c>
      <c r="AO17" s="33">
        <v>14</v>
      </c>
      <c r="AP17" s="33">
        <v>0</v>
      </c>
      <c r="AQ17" s="34">
        <v>0</v>
      </c>
      <c r="AR17" s="31" t="s">
        <v>48</v>
      </c>
      <c r="AS17" s="30">
        <v>10</v>
      </c>
    </row>
    <row r="18" spans="1:45" s="26" customFormat="1" ht="18.75" customHeight="1" thickTop="1">
      <c r="A18" s="137" t="s">
        <v>86</v>
      </c>
      <c r="B18" s="162" t="s">
        <v>53</v>
      </c>
      <c r="C18" s="163"/>
      <c r="D18" s="163"/>
      <c r="E18" s="163"/>
      <c r="F18" s="163"/>
      <c r="G18" s="163"/>
      <c r="H18" s="163"/>
      <c r="I18" s="163"/>
      <c r="J18" s="163"/>
      <c r="K18" s="163"/>
      <c r="L18" s="169"/>
      <c r="M18" s="163" t="s">
        <v>61</v>
      </c>
      <c r="N18" s="163"/>
      <c r="O18" s="163"/>
      <c r="P18" s="163"/>
      <c r="Q18" s="163"/>
      <c r="R18" s="163"/>
      <c r="S18" s="163"/>
      <c r="T18" s="163"/>
      <c r="U18" s="163"/>
      <c r="V18" s="163"/>
      <c r="W18" s="169"/>
      <c r="X18" s="162" t="s">
        <v>119</v>
      </c>
      <c r="Y18" s="163"/>
      <c r="Z18" s="163"/>
      <c r="AA18" s="163"/>
      <c r="AB18" s="163"/>
      <c r="AC18" s="163"/>
      <c r="AD18" s="163"/>
      <c r="AE18" s="163"/>
      <c r="AF18" s="163"/>
      <c r="AG18" s="163"/>
      <c r="AH18" s="169"/>
      <c r="AI18" s="163" t="s">
        <v>68</v>
      </c>
      <c r="AJ18" s="163"/>
      <c r="AK18" s="163"/>
      <c r="AL18" s="163"/>
      <c r="AM18" s="163"/>
      <c r="AN18" s="163"/>
      <c r="AO18" s="163"/>
      <c r="AP18" s="163"/>
      <c r="AQ18" s="163"/>
      <c r="AR18" s="163"/>
      <c r="AS18" s="169"/>
    </row>
    <row r="19" spans="1:45" s="26" customFormat="1" ht="11.25" customHeight="1">
      <c r="A19" s="138"/>
      <c r="B19" s="180"/>
      <c r="C19" s="170"/>
      <c r="D19" s="170"/>
      <c r="E19" s="170"/>
      <c r="F19" s="170"/>
      <c r="G19" s="170"/>
      <c r="H19" s="170"/>
      <c r="I19" s="170"/>
      <c r="J19" s="170"/>
      <c r="K19" s="170"/>
      <c r="L19" s="171"/>
      <c r="M19" s="170"/>
      <c r="N19" s="170"/>
      <c r="O19" s="170"/>
      <c r="P19" s="170"/>
      <c r="Q19" s="170"/>
      <c r="R19" s="170"/>
      <c r="S19" s="170"/>
      <c r="T19" s="170"/>
      <c r="U19" s="170"/>
      <c r="V19" s="170"/>
      <c r="W19" s="171"/>
      <c r="X19" s="180"/>
      <c r="Y19" s="170"/>
      <c r="Z19" s="170"/>
      <c r="AA19" s="170"/>
      <c r="AB19" s="170"/>
      <c r="AC19" s="170"/>
      <c r="AD19" s="170"/>
      <c r="AE19" s="170"/>
      <c r="AF19" s="170"/>
      <c r="AG19" s="170"/>
      <c r="AH19" s="171"/>
      <c r="AI19" s="170"/>
      <c r="AJ19" s="170"/>
      <c r="AK19" s="170"/>
      <c r="AL19" s="170"/>
      <c r="AM19" s="170"/>
      <c r="AN19" s="170"/>
      <c r="AO19" s="170"/>
      <c r="AP19" s="170"/>
      <c r="AQ19" s="170"/>
      <c r="AR19" s="170"/>
      <c r="AS19" s="171"/>
    </row>
    <row r="20" spans="1:45" s="26" customFormat="1" ht="18.75" customHeight="1" thickBot="1">
      <c r="A20" s="139"/>
      <c r="B20" s="159" t="str">
        <f>CONCATENATE($F$10,$G$10,".",$H$10,".","0",RIGHT($B$14,1),".",RIGHT(K20,1),$A18)</f>
        <v>L411.19.05.D2</v>
      </c>
      <c r="C20" s="160"/>
      <c r="D20" s="161"/>
      <c r="E20" s="29">
        <v>3</v>
      </c>
      <c r="F20" s="31" t="s">
        <v>5</v>
      </c>
      <c r="G20" s="32">
        <v>28</v>
      </c>
      <c r="H20" s="33">
        <v>0</v>
      </c>
      <c r="I20" s="33">
        <v>21</v>
      </c>
      <c r="J20" s="34">
        <v>0</v>
      </c>
      <c r="K20" s="31" t="s">
        <v>48</v>
      </c>
      <c r="L20" s="30">
        <v>20</v>
      </c>
      <c r="M20" s="159" t="str">
        <f>CONCATENATE($F$10,$G$10,".",$H$10,".","0",RIGHT($M$14,1),".",RIGHT(V20,1),$A18)</f>
        <v>L411.19.06.F2</v>
      </c>
      <c r="N20" s="160"/>
      <c r="O20" s="161"/>
      <c r="P20" s="29">
        <v>3</v>
      </c>
      <c r="Q20" s="31" t="s">
        <v>42</v>
      </c>
      <c r="R20" s="32">
        <v>14</v>
      </c>
      <c r="S20" s="33">
        <v>0</v>
      </c>
      <c r="T20" s="33">
        <v>28</v>
      </c>
      <c r="U20" s="34">
        <v>0</v>
      </c>
      <c r="V20" s="31" t="s">
        <v>15</v>
      </c>
      <c r="W20" s="30">
        <v>25</v>
      </c>
      <c r="X20" s="159" t="str">
        <f>CONCATENATE($F$10,$G$10,".",$H$10,".","0",RIGHT($X$14,1),".",RIGHT(AG20,1),$A$18,"-ij")</f>
        <v>L411.19.07.S2-ij</v>
      </c>
      <c r="Y20" s="160"/>
      <c r="Z20" s="161"/>
      <c r="AA20" s="29">
        <v>5</v>
      </c>
      <c r="AB20" s="31" t="s">
        <v>5</v>
      </c>
      <c r="AC20" s="32">
        <v>28</v>
      </c>
      <c r="AD20" s="33">
        <v>0</v>
      </c>
      <c r="AE20" s="33">
        <v>14</v>
      </c>
      <c r="AF20" s="34">
        <v>14</v>
      </c>
      <c r="AG20" s="31" t="s">
        <v>55</v>
      </c>
      <c r="AH20" s="30">
        <v>35</v>
      </c>
      <c r="AI20" s="159" t="str">
        <f>CONCATENATE($F$10,$G$10,".",$H$10,".","0",RIGHT($AI$14,1),".",RIGHT(AR20,1),$A18)</f>
        <v>L411.19.08.C2</v>
      </c>
      <c r="AJ20" s="160"/>
      <c r="AK20" s="161"/>
      <c r="AL20" s="29">
        <v>1</v>
      </c>
      <c r="AM20" s="31" t="s">
        <v>42</v>
      </c>
      <c r="AN20" s="32">
        <v>0</v>
      </c>
      <c r="AO20" s="33">
        <v>14</v>
      </c>
      <c r="AP20" s="33">
        <v>0</v>
      </c>
      <c r="AQ20" s="34">
        <v>0</v>
      </c>
      <c r="AR20" s="31" t="s">
        <v>41</v>
      </c>
      <c r="AS20" s="30">
        <v>10</v>
      </c>
    </row>
    <row r="21" spans="1:45" s="26" customFormat="1" ht="18.75" customHeight="1" thickTop="1">
      <c r="A21" s="137" t="s">
        <v>87</v>
      </c>
      <c r="B21" s="173" t="s">
        <v>59</v>
      </c>
      <c r="C21" s="174"/>
      <c r="D21" s="174"/>
      <c r="E21" s="174"/>
      <c r="F21" s="174"/>
      <c r="G21" s="174"/>
      <c r="H21" s="174"/>
      <c r="I21" s="174"/>
      <c r="J21" s="174"/>
      <c r="K21" s="174"/>
      <c r="L21" s="175"/>
      <c r="M21" s="163" t="s">
        <v>62</v>
      </c>
      <c r="N21" s="163"/>
      <c r="O21" s="163"/>
      <c r="P21" s="163"/>
      <c r="Q21" s="163"/>
      <c r="R21" s="163"/>
      <c r="S21" s="163"/>
      <c r="T21" s="163"/>
      <c r="U21" s="163"/>
      <c r="V21" s="163"/>
      <c r="W21" s="169"/>
      <c r="X21" s="173" t="s">
        <v>120</v>
      </c>
      <c r="Y21" s="174"/>
      <c r="Z21" s="174"/>
      <c r="AA21" s="174"/>
      <c r="AB21" s="174"/>
      <c r="AC21" s="174"/>
      <c r="AD21" s="174"/>
      <c r="AE21" s="174"/>
      <c r="AF21" s="174"/>
      <c r="AG21" s="174"/>
      <c r="AH21" s="175"/>
      <c r="AI21" s="163" t="s">
        <v>124</v>
      </c>
      <c r="AJ21" s="163"/>
      <c r="AK21" s="163"/>
      <c r="AL21" s="163"/>
      <c r="AM21" s="163"/>
      <c r="AN21" s="163"/>
      <c r="AO21" s="163"/>
      <c r="AP21" s="163"/>
      <c r="AQ21" s="163"/>
      <c r="AR21" s="163"/>
      <c r="AS21" s="169"/>
    </row>
    <row r="22" spans="1:45" s="26" customFormat="1" ht="15" customHeight="1">
      <c r="A22" s="138"/>
      <c r="B22" s="176"/>
      <c r="C22" s="177"/>
      <c r="D22" s="177"/>
      <c r="E22" s="177"/>
      <c r="F22" s="177"/>
      <c r="G22" s="177"/>
      <c r="H22" s="177"/>
      <c r="I22" s="177"/>
      <c r="J22" s="177"/>
      <c r="K22" s="177"/>
      <c r="L22" s="178"/>
      <c r="M22" s="170"/>
      <c r="N22" s="170"/>
      <c r="O22" s="170"/>
      <c r="P22" s="170"/>
      <c r="Q22" s="170"/>
      <c r="R22" s="170"/>
      <c r="S22" s="170"/>
      <c r="T22" s="170"/>
      <c r="U22" s="170"/>
      <c r="V22" s="170"/>
      <c r="W22" s="171"/>
      <c r="X22" s="176"/>
      <c r="Y22" s="177"/>
      <c r="Z22" s="177"/>
      <c r="AA22" s="177"/>
      <c r="AB22" s="177"/>
      <c r="AC22" s="177"/>
      <c r="AD22" s="177"/>
      <c r="AE22" s="177"/>
      <c r="AF22" s="177"/>
      <c r="AG22" s="177"/>
      <c r="AH22" s="178"/>
      <c r="AI22" s="170"/>
      <c r="AJ22" s="170"/>
      <c r="AK22" s="170"/>
      <c r="AL22" s="170"/>
      <c r="AM22" s="170"/>
      <c r="AN22" s="170"/>
      <c r="AO22" s="170"/>
      <c r="AP22" s="170"/>
      <c r="AQ22" s="170"/>
      <c r="AR22" s="170"/>
      <c r="AS22" s="171"/>
    </row>
    <row r="23" spans="1:45" s="26" customFormat="1" ht="18.75" customHeight="1" thickBot="1">
      <c r="A23" s="139"/>
      <c r="B23" s="159" t="str">
        <f>CONCATENATE($F$10,$G$10,".",$H$10,".","0",RIGHT($B$14,1),".",RIGHT(K23,1),$A21)</f>
        <v>L411.19.05.D3</v>
      </c>
      <c r="C23" s="160"/>
      <c r="D23" s="161"/>
      <c r="E23" s="29">
        <v>2</v>
      </c>
      <c r="F23" s="31" t="s">
        <v>5</v>
      </c>
      <c r="G23" s="32">
        <v>28</v>
      </c>
      <c r="H23" s="33">
        <v>0</v>
      </c>
      <c r="I23" s="33">
        <v>14</v>
      </c>
      <c r="J23" s="34">
        <v>0</v>
      </c>
      <c r="K23" s="31" t="s">
        <v>48</v>
      </c>
      <c r="L23" s="30">
        <v>20</v>
      </c>
      <c r="M23" s="159" t="str">
        <f>CONCATENATE($F$10,$G$10,".",$H$10,".","0",RIGHT($M$14,1),".",RIGHT(V23,1),$A21)</f>
        <v>L411.19.06.D3</v>
      </c>
      <c r="N23" s="160"/>
      <c r="O23" s="161"/>
      <c r="P23" s="29">
        <v>4</v>
      </c>
      <c r="Q23" s="31" t="s">
        <v>5</v>
      </c>
      <c r="R23" s="32">
        <v>28</v>
      </c>
      <c r="S23" s="33">
        <v>0</v>
      </c>
      <c r="T23" s="33">
        <v>0</v>
      </c>
      <c r="U23" s="34">
        <v>28</v>
      </c>
      <c r="V23" s="31" t="s">
        <v>48</v>
      </c>
      <c r="W23" s="30">
        <v>30</v>
      </c>
      <c r="X23" s="159" t="str">
        <f>CONCATENATE($F$10,$G$10,".",$H$10,".","0",RIGHT($X$14,1),".",RIGHT(AG23,1),$A$21,"-ij")</f>
        <v>L411.19.07.S3-ij</v>
      </c>
      <c r="Y23" s="160"/>
      <c r="Z23" s="161"/>
      <c r="AA23" s="29">
        <v>5</v>
      </c>
      <c r="AB23" s="31" t="s">
        <v>5</v>
      </c>
      <c r="AC23" s="32">
        <v>28</v>
      </c>
      <c r="AD23" s="33">
        <v>0</v>
      </c>
      <c r="AE23" s="33">
        <v>28</v>
      </c>
      <c r="AF23" s="34">
        <v>0</v>
      </c>
      <c r="AG23" s="31" t="s">
        <v>55</v>
      </c>
      <c r="AH23" s="30">
        <v>32</v>
      </c>
      <c r="AI23" s="159" t="str">
        <f>CONCATENATE($F$10,$G$10,".",$H$10,".","0",RIGHT($AI$14,1),".",RIGHT(AR23,1),$A$21,"-ij")</f>
        <v>L411.19.08.S3-ij</v>
      </c>
      <c r="AJ23" s="160"/>
      <c r="AK23" s="161"/>
      <c r="AL23" s="29">
        <v>4</v>
      </c>
      <c r="AM23" s="31" t="s">
        <v>5</v>
      </c>
      <c r="AN23" s="32">
        <v>21</v>
      </c>
      <c r="AO23" s="33">
        <v>0</v>
      </c>
      <c r="AP23" s="33">
        <v>14</v>
      </c>
      <c r="AQ23" s="34">
        <v>0</v>
      </c>
      <c r="AR23" s="31" t="s">
        <v>55</v>
      </c>
      <c r="AS23" s="30">
        <v>25</v>
      </c>
    </row>
    <row r="24" spans="1:45" s="26" customFormat="1" ht="18.75" customHeight="1" thickTop="1">
      <c r="A24" s="137" t="s">
        <v>88</v>
      </c>
      <c r="B24" s="162" t="s">
        <v>54</v>
      </c>
      <c r="C24" s="163"/>
      <c r="D24" s="163"/>
      <c r="E24" s="163"/>
      <c r="F24" s="163"/>
      <c r="G24" s="163"/>
      <c r="H24" s="163"/>
      <c r="I24" s="163"/>
      <c r="J24" s="163"/>
      <c r="K24" s="163"/>
      <c r="L24" s="169"/>
      <c r="M24" s="163" t="s">
        <v>63</v>
      </c>
      <c r="N24" s="163"/>
      <c r="O24" s="163"/>
      <c r="P24" s="163"/>
      <c r="Q24" s="163"/>
      <c r="R24" s="163"/>
      <c r="S24" s="163"/>
      <c r="T24" s="163"/>
      <c r="U24" s="163"/>
      <c r="V24" s="163"/>
      <c r="W24" s="169"/>
      <c r="X24" s="162" t="s">
        <v>121</v>
      </c>
      <c r="Y24" s="163"/>
      <c r="Z24" s="163"/>
      <c r="AA24" s="163"/>
      <c r="AB24" s="163"/>
      <c r="AC24" s="163"/>
      <c r="AD24" s="163"/>
      <c r="AE24" s="163"/>
      <c r="AF24" s="163"/>
      <c r="AG24" s="163"/>
      <c r="AH24" s="169"/>
      <c r="AI24" s="163" t="s">
        <v>125</v>
      </c>
      <c r="AJ24" s="163"/>
      <c r="AK24" s="163"/>
      <c r="AL24" s="163"/>
      <c r="AM24" s="163"/>
      <c r="AN24" s="163"/>
      <c r="AO24" s="163"/>
      <c r="AP24" s="163"/>
      <c r="AQ24" s="163"/>
      <c r="AR24" s="163"/>
      <c r="AS24" s="169"/>
    </row>
    <row r="25" spans="1:45" s="26" customFormat="1" ht="18.75" customHeight="1">
      <c r="A25" s="138"/>
      <c r="B25" s="180"/>
      <c r="C25" s="170"/>
      <c r="D25" s="170"/>
      <c r="E25" s="170"/>
      <c r="F25" s="170"/>
      <c r="G25" s="170"/>
      <c r="H25" s="170"/>
      <c r="I25" s="170"/>
      <c r="J25" s="170"/>
      <c r="K25" s="170"/>
      <c r="L25" s="171"/>
      <c r="M25" s="170"/>
      <c r="N25" s="170"/>
      <c r="O25" s="170"/>
      <c r="P25" s="170"/>
      <c r="Q25" s="170"/>
      <c r="R25" s="170"/>
      <c r="S25" s="170"/>
      <c r="T25" s="170"/>
      <c r="U25" s="170"/>
      <c r="V25" s="170"/>
      <c r="W25" s="171"/>
      <c r="X25" s="180"/>
      <c r="Y25" s="170"/>
      <c r="Z25" s="170"/>
      <c r="AA25" s="170"/>
      <c r="AB25" s="170"/>
      <c r="AC25" s="170"/>
      <c r="AD25" s="170"/>
      <c r="AE25" s="170"/>
      <c r="AF25" s="170"/>
      <c r="AG25" s="170"/>
      <c r="AH25" s="171"/>
      <c r="AI25" s="170"/>
      <c r="AJ25" s="170"/>
      <c r="AK25" s="170"/>
      <c r="AL25" s="170"/>
      <c r="AM25" s="170"/>
      <c r="AN25" s="170"/>
      <c r="AO25" s="170"/>
      <c r="AP25" s="170"/>
      <c r="AQ25" s="170"/>
      <c r="AR25" s="170"/>
      <c r="AS25" s="171"/>
    </row>
    <row r="26" spans="1:45" s="26" customFormat="1" ht="18.75" customHeight="1" thickBot="1">
      <c r="A26" s="139"/>
      <c r="B26" s="159" t="str">
        <f>CONCATENATE($F$10,$G$10,".",$H$10,".","0",RIGHT($B$14,1),".",RIGHT(K26,1),$A24)</f>
        <v>L411.19.05.S4</v>
      </c>
      <c r="C26" s="160"/>
      <c r="D26" s="161"/>
      <c r="E26" s="29">
        <v>5</v>
      </c>
      <c r="F26" s="31" t="s">
        <v>42</v>
      </c>
      <c r="G26" s="32">
        <v>28</v>
      </c>
      <c r="H26" s="33">
        <v>0</v>
      </c>
      <c r="I26" s="33">
        <v>28</v>
      </c>
      <c r="J26" s="34">
        <v>0</v>
      </c>
      <c r="K26" s="31" t="s">
        <v>55</v>
      </c>
      <c r="L26" s="30">
        <v>34</v>
      </c>
      <c r="M26" s="159" t="str">
        <f>CONCATENATE($F$10,$G$10,".",$H$10,".","0",RIGHT($M$14,1),".",RIGHT(V26,1),$A24)</f>
        <v>L411.19.06.D4</v>
      </c>
      <c r="N26" s="160"/>
      <c r="O26" s="161"/>
      <c r="P26" s="29">
        <v>4</v>
      </c>
      <c r="Q26" s="31" t="s">
        <v>5</v>
      </c>
      <c r="R26" s="32">
        <v>28</v>
      </c>
      <c r="S26" s="33">
        <v>0</v>
      </c>
      <c r="T26" s="33">
        <v>28</v>
      </c>
      <c r="U26" s="34">
        <v>0</v>
      </c>
      <c r="V26" s="31" t="s">
        <v>48</v>
      </c>
      <c r="W26" s="30">
        <v>25</v>
      </c>
      <c r="X26" s="159" t="str">
        <f>CONCATENATE($F$10,$G$10,".",$H$10,".","0",RIGHT($X$14,1),".",RIGHT(AG26,1),$A$24,"-ij")</f>
        <v>L411.19.07.S4-ij</v>
      </c>
      <c r="Y26" s="160"/>
      <c r="Z26" s="161"/>
      <c r="AA26" s="29">
        <v>4</v>
      </c>
      <c r="AB26" s="31" t="s">
        <v>5</v>
      </c>
      <c r="AC26" s="32">
        <v>28</v>
      </c>
      <c r="AD26" s="33">
        <v>0</v>
      </c>
      <c r="AE26" s="33">
        <v>28</v>
      </c>
      <c r="AF26" s="34">
        <v>0</v>
      </c>
      <c r="AG26" s="31" t="s">
        <v>55</v>
      </c>
      <c r="AH26" s="30">
        <v>25</v>
      </c>
      <c r="AI26" s="159" t="str">
        <f>CONCATENATE($F$10,$G$10,".",$H$10,".","0",RIGHT($AI$14,1),".",RIGHT(AR26,1),$A$24,"-ij")</f>
        <v>L411.19.08.S4-ij</v>
      </c>
      <c r="AJ26" s="160"/>
      <c r="AK26" s="161"/>
      <c r="AL26" s="29">
        <v>3</v>
      </c>
      <c r="AM26" s="31" t="s">
        <v>5</v>
      </c>
      <c r="AN26" s="32">
        <v>21</v>
      </c>
      <c r="AO26" s="33">
        <v>0</v>
      </c>
      <c r="AP26" s="33">
        <v>14</v>
      </c>
      <c r="AQ26" s="34">
        <v>0</v>
      </c>
      <c r="AR26" s="31" t="s">
        <v>55</v>
      </c>
      <c r="AS26" s="30">
        <v>20</v>
      </c>
    </row>
    <row r="27" spans="1:45" s="26" customFormat="1" ht="18.75" customHeight="1" thickTop="1">
      <c r="A27" s="137" t="s">
        <v>89</v>
      </c>
      <c r="B27" s="173" t="s">
        <v>56</v>
      </c>
      <c r="C27" s="174"/>
      <c r="D27" s="174"/>
      <c r="E27" s="174"/>
      <c r="F27" s="174"/>
      <c r="G27" s="174"/>
      <c r="H27" s="174"/>
      <c r="I27" s="174"/>
      <c r="J27" s="174"/>
      <c r="K27" s="174"/>
      <c r="L27" s="175"/>
      <c r="M27" s="163" t="s">
        <v>129</v>
      </c>
      <c r="N27" s="163"/>
      <c r="O27" s="163"/>
      <c r="P27" s="163"/>
      <c r="Q27" s="163"/>
      <c r="R27" s="163"/>
      <c r="S27" s="163"/>
      <c r="T27" s="163"/>
      <c r="U27" s="163"/>
      <c r="V27" s="163"/>
      <c r="W27" s="169"/>
      <c r="X27" s="173" t="s">
        <v>122</v>
      </c>
      <c r="Y27" s="174"/>
      <c r="Z27" s="174"/>
      <c r="AA27" s="174"/>
      <c r="AB27" s="174"/>
      <c r="AC27" s="174"/>
      <c r="AD27" s="174"/>
      <c r="AE27" s="174"/>
      <c r="AF27" s="174"/>
      <c r="AG27" s="174"/>
      <c r="AH27" s="175"/>
      <c r="AI27" s="163" t="s">
        <v>126</v>
      </c>
      <c r="AJ27" s="163"/>
      <c r="AK27" s="163"/>
      <c r="AL27" s="163"/>
      <c r="AM27" s="163"/>
      <c r="AN27" s="163"/>
      <c r="AO27" s="163"/>
      <c r="AP27" s="163"/>
      <c r="AQ27" s="163"/>
      <c r="AR27" s="163"/>
      <c r="AS27" s="169"/>
    </row>
    <row r="28" spans="1:45" s="26" customFormat="1" ht="18.75" customHeight="1">
      <c r="A28" s="138"/>
      <c r="B28" s="176"/>
      <c r="C28" s="177"/>
      <c r="D28" s="177"/>
      <c r="E28" s="177"/>
      <c r="F28" s="177"/>
      <c r="G28" s="177"/>
      <c r="H28" s="177"/>
      <c r="I28" s="177"/>
      <c r="J28" s="177"/>
      <c r="K28" s="177"/>
      <c r="L28" s="178"/>
      <c r="M28" s="170"/>
      <c r="N28" s="170"/>
      <c r="O28" s="170"/>
      <c r="P28" s="170"/>
      <c r="Q28" s="170"/>
      <c r="R28" s="170"/>
      <c r="S28" s="170"/>
      <c r="T28" s="170"/>
      <c r="U28" s="170"/>
      <c r="V28" s="170"/>
      <c r="W28" s="171"/>
      <c r="X28" s="176"/>
      <c r="Y28" s="177"/>
      <c r="Z28" s="177"/>
      <c r="AA28" s="177"/>
      <c r="AB28" s="177"/>
      <c r="AC28" s="177"/>
      <c r="AD28" s="177"/>
      <c r="AE28" s="177"/>
      <c r="AF28" s="177"/>
      <c r="AG28" s="177"/>
      <c r="AH28" s="178"/>
      <c r="AI28" s="170"/>
      <c r="AJ28" s="170"/>
      <c r="AK28" s="170"/>
      <c r="AL28" s="170"/>
      <c r="AM28" s="170"/>
      <c r="AN28" s="170"/>
      <c r="AO28" s="170"/>
      <c r="AP28" s="170"/>
      <c r="AQ28" s="170"/>
      <c r="AR28" s="170"/>
      <c r="AS28" s="171"/>
    </row>
    <row r="29" spans="1:45" s="26" customFormat="1" ht="18.75" customHeight="1" thickBot="1">
      <c r="A29" s="139"/>
      <c r="B29" s="159" t="str">
        <f>CONCATENATE($F$10,$G$10,".",$H$10,".","0",RIGHT($B$14,1),".",RIGHT(K29,1),$A27)</f>
        <v>L411.19.05.D5</v>
      </c>
      <c r="C29" s="160"/>
      <c r="D29" s="161"/>
      <c r="E29" s="29">
        <v>5</v>
      </c>
      <c r="F29" s="31" t="s">
        <v>42</v>
      </c>
      <c r="G29" s="32">
        <v>28</v>
      </c>
      <c r="H29" s="33">
        <v>0</v>
      </c>
      <c r="I29" s="33">
        <v>14</v>
      </c>
      <c r="J29" s="34">
        <v>14</v>
      </c>
      <c r="K29" s="31" t="s">
        <v>48</v>
      </c>
      <c r="L29" s="30">
        <v>34</v>
      </c>
      <c r="M29" s="159" t="str">
        <f>CONCATENATE($F$10,$G$10,".",$H$10,".","0",RIGHT($M$14,1),".",RIGHT(V29,1),$A$27,"-ij")</f>
        <v>L411.19.06.S5-ij</v>
      </c>
      <c r="N29" s="160"/>
      <c r="O29" s="161"/>
      <c r="P29" s="29">
        <v>4</v>
      </c>
      <c r="Q29" s="31" t="s">
        <v>5</v>
      </c>
      <c r="R29" s="32">
        <v>28</v>
      </c>
      <c r="S29" s="33">
        <v>0</v>
      </c>
      <c r="T29" s="33">
        <v>28</v>
      </c>
      <c r="U29" s="34">
        <v>0</v>
      </c>
      <c r="V29" s="31" t="s">
        <v>55</v>
      </c>
      <c r="W29" s="30">
        <v>25</v>
      </c>
      <c r="X29" s="159" t="str">
        <f>CONCATENATE($F$10,$G$10,".",$H$10,".","0",RIGHT($X$14,1),".",RIGHT(AG29,1),$A$27,"-ij")</f>
        <v>L411.19.07.S5-ij</v>
      </c>
      <c r="Y29" s="160"/>
      <c r="Z29" s="161"/>
      <c r="AA29" s="29">
        <v>5</v>
      </c>
      <c r="AB29" s="31" t="s">
        <v>42</v>
      </c>
      <c r="AC29" s="32">
        <v>28</v>
      </c>
      <c r="AD29" s="33">
        <v>0</v>
      </c>
      <c r="AE29" s="33">
        <v>28</v>
      </c>
      <c r="AF29" s="34">
        <v>0</v>
      </c>
      <c r="AG29" s="31" t="s">
        <v>55</v>
      </c>
      <c r="AH29" s="30">
        <v>32</v>
      </c>
      <c r="AI29" s="159" t="str">
        <f>CONCATENATE($F$10,$G$10,".",$H$10,".","0",RIGHT($AI$14,1),".",RIGHT(AR29,1),$A$27,"-ij")</f>
        <v>L411.19.08.D5-ij</v>
      </c>
      <c r="AJ29" s="160"/>
      <c r="AK29" s="161"/>
      <c r="AL29" s="29">
        <v>5</v>
      </c>
      <c r="AM29" s="31" t="s">
        <v>5</v>
      </c>
      <c r="AN29" s="32">
        <v>35</v>
      </c>
      <c r="AO29" s="33">
        <v>0</v>
      </c>
      <c r="AP29" s="33">
        <v>21</v>
      </c>
      <c r="AQ29" s="34">
        <v>14</v>
      </c>
      <c r="AR29" s="31" t="s">
        <v>48</v>
      </c>
      <c r="AS29" s="30">
        <v>31</v>
      </c>
    </row>
    <row r="30" spans="1:45" s="26" customFormat="1" ht="18.75" customHeight="1" thickTop="1">
      <c r="A30" s="137" t="s">
        <v>90</v>
      </c>
      <c r="B30" s="162" t="s">
        <v>57</v>
      </c>
      <c r="C30" s="163"/>
      <c r="D30" s="163"/>
      <c r="E30" s="163"/>
      <c r="F30" s="163"/>
      <c r="G30" s="163"/>
      <c r="H30" s="163"/>
      <c r="I30" s="163"/>
      <c r="J30" s="163"/>
      <c r="K30" s="163"/>
      <c r="L30" s="169"/>
      <c r="M30" s="163" t="s">
        <v>127</v>
      </c>
      <c r="N30" s="163"/>
      <c r="O30" s="163"/>
      <c r="P30" s="163"/>
      <c r="Q30" s="163"/>
      <c r="R30" s="163"/>
      <c r="S30" s="163"/>
      <c r="T30" s="163"/>
      <c r="U30" s="163"/>
      <c r="V30" s="163"/>
      <c r="W30" s="169"/>
      <c r="X30" s="162" t="s">
        <v>123</v>
      </c>
      <c r="Y30" s="163"/>
      <c r="Z30" s="163"/>
      <c r="AA30" s="163"/>
      <c r="AB30" s="163"/>
      <c r="AC30" s="163"/>
      <c r="AD30" s="163"/>
      <c r="AE30" s="163"/>
      <c r="AF30" s="163"/>
      <c r="AG30" s="163"/>
      <c r="AH30" s="169"/>
      <c r="AI30" s="163" t="s">
        <v>78</v>
      </c>
      <c r="AJ30" s="163"/>
      <c r="AK30" s="163"/>
      <c r="AL30" s="163"/>
      <c r="AM30" s="163"/>
      <c r="AN30" s="163"/>
      <c r="AO30" s="163"/>
      <c r="AP30" s="163"/>
      <c r="AQ30" s="163"/>
      <c r="AR30" s="163"/>
      <c r="AS30" s="169"/>
    </row>
    <row r="31" spans="1:45" s="26" customFormat="1" ht="18.75" customHeight="1">
      <c r="A31" s="138"/>
      <c r="B31" s="180"/>
      <c r="C31" s="170"/>
      <c r="D31" s="170"/>
      <c r="E31" s="170"/>
      <c r="F31" s="170"/>
      <c r="G31" s="170"/>
      <c r="H31" s="170"/>
      <c r="I31" s="170"/>
      <c r="J31" s="170"/>
      <c r="K31" s="170"/>
      <c r="L31" s="171"/>
      <c r="M31" s="170"/>
      <c r="N31" s="170"/>
      <c r="O31" s="170"/>
      <c r="P31" s="170"/>
      <c r="Q31" s="170"/>
      <c r="R31" s="170"/>
      <c r="S31" s="170"/>
      <c r="T31" s="170"/>
      <c r="U31" s="170"/>
      <c r="V31" s="170"/>
      <c r="W31" s="171"/>
      <c r="X31" s="180"/>
      <c r="Y31" s="170"/>
      <c r="Z31" s="170"/>
      <c r="AA31" s="170"/>
      <c r="AB31" s="170"/>
      <c r="AC31" s="170"/>
      <c r="AD31" s="170"/>
      <c r="AE31" s="170"/>
      <c r="AF31" s="170"/>
      <c r="AG31" s="170"/>
      <c r="AH31" s="171"/>
      <c r="AI31" s="170"/>
      <c r="AJ31" s="170"/>
      <c r="AK31" s="170"/>
      <c r="AL31" s="170"/>
      <c r="AM31" s="170"/>
      <c r="AN31" s="170"/>
      <c r="AO31" s="170"/>
      <c r="AP31" s="170"/>
      <c r="AQ31" s="170"/>
      <c r="AR31" s="170"/>
      <c r="AS31" s="171"/>
    </row>
    <row r="32" spans="1:45" s="26" customFormat="1" ht="18.75" customHeight="1" thickBot="1">
      <c r="A32" s="139"/>
      <c r="B32" s="159" t="str">
        <f>CONCATENATE($F$10,$G$10,".",$H$10,".","0",RIGHT($B$14,1),".",RIGHT(K32,1),$A30)</f>
        <v>L411.19.05.D6</v>
      </c>
      <c r="C32" s="160"/>
      <c r="D32" s="161"/>
      <c r="E32" s="29">
        <v>5</v>
      </c>
      <c r="F32" s="31" t="s">
        <v>42</v>
      </c>
      <c r="G32" s="32">
        <v>28</v>
      </c>
      <c r="H32" s="33">
        <v>0</v>
      </c>
      <c r="I32" s="33">
        <v>28</v>
      </c>
      <c r="J32" s="34">
        <v>0</v>
      </c>
      <c r="K32" s="31" t="s">
        <v>48</v>
      </c>
      <c r="L32" s="30">
        <v>34</v>
      </c>
      <c r="M32" s="159" t="str">
        <f>CONCATENATE($F$10,$G$10,".",$H$10,".","0",RIGHT($M$14,1),".",RIGHT(V32,1),$A$30,"-ij")</f>
        <v>L411.19.06.S6-ij</v>
      </c>
      <c r="N32" s="160"/>
      <c r="O32" s="161"/>
      <c r="P32" s="29">
        <v>5</v>
      </c>
      <c r="Q32" s="31" t="s">
        <v>5</v>
      </c>
      <c r="R32" s="32">
        <v>28</v>
      </c>
      <c r="S32" s="33">
        <v>0</v>
      </c>
      <c r="T32" s="33">
        <v>28</v>
      </c>
      <c r="U32" s="34">
        <v>0</v>
      </c>
      <c r="V32" s="31" t="s">
        <v>55</v>
      </c>
      <c r="W32" s="30">
        <v>35</v>
      </c>
      <c r="X32" s="159" t="str">
        <f>CONCATENATE($F$10,$G$10,".",$H$10,".","0",RIGHT($X$14,1),".",RIGHT(AG32,1),$A$30,"-ij")</f>
        <v>L411.19.07.S6-ij</v>
      </c>
      <c r="Y32" s="160"/>
      <c r="Z32" s="161"/>
      <c r="AA32" s="29">
        <v>4</v>
      </c>
      <c r="AB32" s="31" t="s">
        <v>42</v>
      </c>
      <c r="AC32" s="32">
        <v>28</v>
      </c>
      <c r="AD32" s="33">
        <v>0</v>
      </c>
      <c r="AE32" s="33">
        <v>28</v>
      </c>
      <c r="AF32" s="34">
        <v>0</v>
      </c>
      <c r="AG32" s="31" t="s">
        <v>55</v>
      </c>
      <c r="AH32" s="30">
        <v>30</v>
      </c>
      <c r="AI32" s="159" t="str">
        <f>CONCATENATE($F$10,$G$10,".",$H$10,".","0",RIGHT($AI$14,1),".",RIGHT(AR32,1),$A30)</f>
        <v>L411.19.08.S6</v>
      </c>
      <c r="AJ32" s="160"/>
      <c r="AK32" s="161"/>
      <c r="AL32" s="29">
        <v>5</v>
      </c>
      <c r="AM32" s="31" t="s">
        <v>42</v>
      </c>
      <c r="AN32" s="32"/>
      <c r="AO32" s="33"/>
      <c r="AP32" s="33"/>
      <c r="AQ32" s="35">
        <v>182</v>
      </c>
      <c r="AR32" s="31" t="s">
        <v>55</v>
      </c>
      <c r="AS32" s="30">
        <v>80</v>
      </c>
    </row>
    <row r="33" spans="1:45" s="26" customFormat="1" ht="18.75" customHeight="1" thickTop="1">
      <c r="A33" s="137" t="s">
        <v>91</v>
      </c>
      <c r="B33" s="162" t="s">
        <v>58</v>
      </c>
      <c r="C33" s="163"/>
      <c r="D33" s="163"/>
      <c r="E33" s="163"/>
      <c r="F33" s="163"/>
      <c r="G33" s="163"/>
      <c r="H33" s="163"/>
      <c r="I33" s="163"/>
      <c r="J33" s="163"/>
      <c r="K33" s="163"/>
      <c r="L33" s="169"/>
      <c r="M33" s="163" t="s">
        <v>128</v>
      </c>
      <c r="N33" s="163"/>
      <c r="O33" s="163"/>
      <c r="P33" s="163"/>
      <c r="Q33" s="163"/>
      <c r="R33" s="163"/>
      <c r="S33" s="163"/>
      <c r="T33" s="163"/>
      <c r="U33" s="163"/>
      <c r="V33" s="163"/>
      <c r="W33" s="169"/>
      <c r="X33" s="162" t="s">
        <v>65</v>
      </c>
      <c r="Y33" s="163"/>
      <c r="Z33" s="163"/>
      <c r="AA33" s="163"/>
      <c r="AB33" s="163"/>
      <c r="AC33" s="163"/>
      <c r="AD33" s="163"/>
      <c r="AE33" s="163"/>
      <c r="AF33" s="163"/>
      <c r="AG33" s="163"/>
      <c r="AH33" s="169"/>
      <c r="AI33" s="163" t="s">
        <v>79</v>
      </c>
      <c r="AJ33" s="163"/>
      <c r="AK33" s="163"/>
      <c r="AL33" s="163"/>
      <c r="AM33" s="163"/>
      <c r="AN33" s="163"/>
      <c r="AO33" s="163"/>
      <c r="AP33" s="163"/>
      <c r="AQ33" s="163"/>
      <c r="AR33" s="163"/>
      <c r="AS33" s="169"/>
    </row>
    <row r="34" spans="1:45" s="26" customFormat="1" ht="18.75" customHeight="1">
      <c r="A34" s="138"/>
      <c r="B34" s="180"/>
      <c r="C34" s="170"/>
      <c r="D34" s="170"/>
      <c r="E34" s="170"/>
      <c r="F34" s="170"/>
      <c r="G34" s="170"/>
      <c r="H34" s="170"/>
      <c r="I34" s="170"/>
      <c r="J34" s="170"/>
      <c r="K34" s="170"/>
      <c r="L34" s="171"/>
      <c r="M34" s="170"/>
      <c r="N34" s="170"/>
      <c r="O34" s="170"/>
      <c r="P34" s="170"/>
      <c r="Q34" s="170"/>
      <c r="R34" s="170"/>
      <c r="S34" s="170"/>
      <c r="T34" s="170"/>
      <c r="U34" s="170"/>
      <c r="V34" s="170"/>
      <c r="W34" s="171"/>
      <c r="X34" s="180"/>
      <c r="Y34" s="170"/>
      <c r="Z34" s="170"/>
      <c r="AA34" s="170"/>
      <c r="AB34" s="170"/>
      <c r="AC34" s="170"/>
      <c r="AD34" s="170"/>
      <c r="AE34" s="170"/>
      <c r="AF34" s="170"/>
      <c r="AG34" s="170"/>
      <c r="AH34" s="171"/>
      <c r="AI34" s="170"/>
      <c r="AJ34" s="170"/>
      <c r="AK34" s="170"/>
      <c r="AL34" s="170"/>
      <c r="AM34" s="170"/>
      <c r="AN34" s="170"/>
      <c r="AO34" s="170"/>
      <c r="AP34" s="170"/>
      <c r="AQ34" s="170"/>
      <c r="AR34" s="170"/>
      <c r="AS34" s="171"/>
    </row>
    <row r="35" spans="1:45" s="26" customFormat="1" ht="18.75" customHeight="1" thickBot="1">
      <c r="A35" s="139"/>
      <c r="B35" s="159" t="str">
        <f>CONCATENATE($F$10,$G$10,".",$H$10,".","0",RIGHT($B$14,1),".",RIGHT(K35,1),$A33)</f>
        <v>L411.19.05.S7</v>
      </c>
      <c r="C35" s="160"/>
      <c r="D35" s="161"/>
      <c r="E35" s="29">
        <v>4</v>
      </c>
      <c r="F35" s="31" t="s">
        <v>5</v>
      </c>
      <c r="G35" s="32">
        <v>28</v>
      </c>
      <c r="H35" s="33">
        <v>0</v>
      </c>
      <c r="I35" s="33">
        <v>28</v>
      </c>
      <c r="J35" s="34">
        <v>0</v>
      </c>
      <c r="K35" s="31" t="s">
        <v>55</v>
      </c>
      <c r="L35" s="30">
        <v>24</v>
      </c>
      <c r="M35" s="159" t="str">
        <f>CONCATENATE($F$10,$G$10,".",$H$10,".","0",RIGHT($M$14,1),".",RIGHT(V35,1),$A$33,"-ij")</f>
        <v>L411.19.06.S7-ij</v>
      </c>
      <c r="N35" s="160"/>
      <c r="O35" s="161"/>
      <c r="P35" s="29">
        <v>4</v>
      </c>
      <c r="Q35" s="31" t="s">
        <v>5</v>
      </c>
      <c r="R35" s="32">
        <v>28</v>
      </c>
      <c r="S35" s="33">
        <v>0</v>
      </c>
      <c r="T35" s="33">
        <v>28</v>
      </c>
      <c r="U35" s="34">
        <v>0</v>
      </c>
      <c r="V35" s="31" t="s">
        <v>55</v>
      </c>
      <c r="W35" s="30">
        <v>25</v>
      </c>
      <c r="X35" s="159" t="str">
        <f>CONCATENATE($F$10,$G$10,".",$H$10,".","0",RIGHT($X$14,1),".",RIGHT(AG35,1),$A33)</f>
        <v>L411.19.07.D7</v>
      </c>
      <c r="Y35" s="160"/>
      <c r="Z35" s="161"/>
      <c r="AA35" s="29">
        <v>2</v>
      </c>
      <c r="AB35" s="31" t="s">
        <v>42</v>
      </c>
      <c r="AC35" s="32">
        <v>14</v>
      </c>
      <c r="AD35" s="33">
        <v>14</v>
      </c>
      <c r="AE35" s="33">
        <v>0</v>
      </c>
      <c r="AF35" s="34">
        <v>0</v>
      </c>
      <c r="AG35" s="31" t="s">
        <v>48</v>
      </c>
      <c r="AH35" s="30">
        <v>10</v>
      </c>
      <c r="AI35" s="159" t="str">
        <f>CONCATENATE($F$10,$G$10,".",$H$10,".","0",RIGHT($AI$14,1),".",RIGHT(AR35,1),$A33)</f>
        <v>L411.19.08.S7</v>
      </c>
      <c r="AJ35" s="160"/>
      <c r="AK35" s="161"/>
      <c r="AL35" s="29">
        <v>10</v>
      </c>
      <c r="AM35" s="31" t="s">
        <v>5</v>
      </c>
      <c r="AN35" s="32"/>
      <c r="AO35" s="33"/>
      <c r="AP35" s="33"/>
      <c r="AQ35" s="34"/>
      <c r="AR35" s="31" t="s">
        <v>55</v>
      </c>
      <c r="AS35" s="30">
        <v>20</v>
      </c>
    </row>
    <row r="36" spans="1:45" s="26" customFormat="1" ht="18.75" customHeight="1" thickTop="1">
      <c r="A36" s="137" t="s">
        <v>92</v>
      </c>
      <c r="B36" s="162" t="s">
        <v>132</v>
      </c>
      <c r="C36" s="163"/>
      <c r="D36" s="163"/>
      <c r="E36" s="164"/>
      <c r="F36" s="164"/>
      <c r="G36" s="164"/>
      <c r="H36" s="164"/>
      <c r="I36" s="164"/>
      <c r="J36" s="164"/>
      <c r="K36" s="164"/>
      <c r="L36" s="165"/>
      <c r="M36" s="163" t="s">
        <v>132</v>
      </c>
      <c r="N36" s="163"/>
      <c r="O36" s="163"/>
      <c r="P36" s="163"/>
      <c r="Q36" s="163"/>
      <c r="R36" s="163"/>
      <c r="S36" s="163"/>
      <c r="T36" s="163"/>
      <c r="U36" s="163"/>
      <c r="V36" s="163"/>
      <c r="W36" s="169"/>
      <c r="X36" s="162"/>
      <c r="Y36" s="163"/>
      <c r="Z36" s="163"/>
      <c r="AA36" s="164"/>
      <c r="AB36" s="164"/>
      <c r="AC36" s="164"/>
      <c r="AD36" s="164"/>
      <c r="AE36" s="164"/>
      <c r="AF36" s="164"/>
      <c r="AG36" s="164"/>
      <c r="AH36" s="165"/>
      <c r="AI36" s="163"/>
      <c r="AJ36" s="163"/>
      <c r="AK36" s="163"/>
      <c r="AL36" s="163"/>
      <c r="AM36" s="163"/>
      <c r="AN36" s="163"/>
      <c r="AO36" s="163"/>
      <c r="AP36" s="163"/>
      <c r="AQ36" s="163"/>
      <c r="AR36" s="163"/>
      <c r="AS36" s="169"/>
    </row>
    <row r="37" spans="1:45" s="26" customFormat="1" ht="18.75" customHeight="1">
      <c r="A37" s="138"/>
      <c r="B37" s="166"/>
      <c r="C37" s="167"/>
      <c r="D37" s="167"/>
      <c r="E37" s="167"/>
      <c r="F37" s="167"/>
      <c r="G37" s="167"/>
      <c r="H37" s="167"/>
      <c r="I37" s="167"/>
      <c r="J37" s="167"/>
      <c r="K37" s="167"/>
      <c r="L37" s="168"/>
      <c r="M37" s="170"/>
      <c r="N37" s="170"/>
      <c r="O37" s="170"/>
      <c r="P37" s="170"/>
      <c r="Q37" s="170"/>
      <c r="R37" s="170"/>
      <c r="S37" s="170"/>
      <c r="T37" s="170"/>
      <c r="U37" s="170"/>
      <c r="V37" s="170"/>
      <c r="W37" s="171"/>
      <c r="X37" s="166"/>
      <c r="Y37" s="167"/>
      <c r="Z37" s="167"/>
      <c r="AA37" s="167"/>
      <c r="AB37" s="167"/>
      <c r="AC37" s="167"/>
      <c r="AD37" s="167"/>
      <c r="AE37" s="167"/>
      <c r="AF37" s="167"/>
      <c r="AG37" s="167"/>
      <c r="AH37" s="168"/>
      <c r="AI37" s="170"/>
      <c r="AJ37" s="170"/>
      <c r="AK37" s="170"/>
      <c r="AL37" s="170"/>
      <c r="AM37" s="170"/>
      <c r="AN37" s="170"/>
      <c r="AO37" s="170"/>
      <c r="AP37" s="170"/>
      <c r="AQ37" s="170"/>
      <c r="AR37" s="170"/>
      <c r="AS37" s="171"/>
    </row>
    <row r="38" spans="1:45" s="26" customFormat="1" ht="18.75" customHeight="1" thickBot="1">
      <c r="A38" s="139"/>
      <c r="B38" s="159" t="str">
        <f>CONCATENATE($F$10,$G$10,".",$H$10,".","0",RIGHT($B$14,1),".",RIGHT(K38,1),$A36)</f>
        <v>L411.19.05.S8</v>
      </c>
      <c r="C38" s="160"/>
      <c r="D38" s="161"/>
      <c r="E38" s="29">
        <v>3</v>
      </c>
      <c r="F38" s="31" t="s">
        <v>50</v>
      </c>
      <c r="G38" s="32"/>
      <c r="H38" s="33"/>
      <c r="I38" s="33"/>
      <c r="J38" s="34"/>
      <c r="K38" s="31" t="s">
        <v>55</v>
      </c>
      <c r="L38" s="30">
        <v>10</v>
      </c>
      <c r="M38" s="159" t="str">
        <f>CONCATENATE($F$10,$G$10,".",$H$10,".","0",RIGHT($M$14,1),".",RIGHT(V38,1),$A36)</f>
        <v>L411.19.06.S8</v>
      </c>
      <c r="N38" s="160"/>
      <c r="O38" s="161"/>
      <c r="P38" s="29">
        <v>3</v>
      </c>
      <c r="Q38" s="31" t="s">
        <v>50</v>
      </c>
      <c r="R38" s="32"/>
      <c r="S38" s="33"/>
      <c r="T38" s="33"/>
      <c r="U38" s="34"/>
      <c r="V38" s="31" t="s">
        <v>55</v>
      </c>
      <c r="W38" s="30">
        <v>10</v>
      </c>
      <c r="X38" s="159"/>
      <c r="Y38" s="160"/>
      <c r="Z38" s="161"/>
      <c r="AA38" s="29"/>
      <c r="AB38" s="31"/>
      <c r="AC38" s="32"/>
      <c r="AD38" s="33"/>
      <c r="AE38" s="33"/>
      <c r="AF38" s="34"/>
      <c r="AG38" s="31"/>
      <c r="AH38" s="30"/>
      <c r="AI38" s="159"/>
      <c r="AJ38" s="160"/>
      <c r="AK38" s="161"/>
      <c r="AL38" s="29"/>
      <c r="AM38" s="31"/>
      <c r="AN38" s="32"/>
      <c r="AO38" s="33"/>
      <c r="AP38" s="33"/>
      <c r="AQ38" s="34"/>
      <c r="AR38" s="31"/>
      <c r="AS38" s="30"/>
    </row>
    <row r="39" spans="1:45" s="26" customFormat="1" ht="18.75" customHeight="1" thickTop="1">
      <c r="A39" s="137" t="s">
        <v>93</v>
      </c>
      <c r="B39" s="195"/>
      <c r="C39" s="164"/>
      <c r="D39" s="164"/>
      <c r="E39" s="164"/>
      <c r="F39" s="164"/>
      <c r="G39" s="164"/>
      <c r="H39" s="164"/>
      <c r="I39" s="164"/>
      <c r="J39" s="164"/>
      <c r="K39" s="164"/>
      <c r="L39" s="165"/>
      <c r="M39" s="196"/>
      <c r="N39" s="164"/>
      <c r="O39" s="164"/>
      <c r="P39" s="163"/>
      <c r="Q39" s="163"/>
      <c r="R39" s="163"/>
      <c r="S39" s="163"/>
      <c r="T39" s="163"/>
      <c r="U39" s="163"/>
      <c r="V39" s="163"/>
      <c r="W39" s="169"/>
      <c r="X39" s="194"/>
      <c r="Y39" s="164"/>
      <c r="Z39" s="164"/>
      <c r="AA39" s="164"/>
      <c r="AB39" s="164"/>
      <c r="AC39" s="164"/>
      <c r="AD39" s="164"/>
      <c r="AE39" s="164"/>
      <c r="AF39" s="164"/>
      <c r="AG39" s="164"/>
      <c r="AH39" s="165"/>
      <c r="AI39" s="164"/>
      <c r="AJ39" s="164"/>
      <c r="AK39" s="164"/>
      <c r="AL39" s="163"/>
      <c r="AM39" s="163"/>
      <c r="AN39" s="163"/>
      <c r="AO39" s="163"/>
      <c r="AP39" s="163"/>
      <c r="AQ39" s="163"/>
      <c r="AR39" s="163"/>
      <c r="AS39" s="169"/>
    </row>
    <row r="40" spans="1:45" s="26" customFormat="1" ht="18.75" customHeight="1">
      <c r="A40" s="138"/>
      <c r="B40" s="166"/>
      <c r="C40" s="167"/>
      <c r="D40" s="167"/>
      <c r="E40" s="167"/>
      <c r="F40" s="167"/>
      <c r="G40" s="167"/>
      <c r="H40" s="167"/>
      <c r="I40" s="167"/>
      <c r="J40" s="167"/>
      <c r="K40" s="167"/>
      <c r="L40" s="168"/>
      <c r="M40" s="170"/>
      <c r="N40" s="170"/>
      <c r="O40" s="170"/>
      <c r="P40" s="170"/>
      <c r="Q40" s="170"/>
      <c r="R40" s="170"/>
      <c r="S40" s="170"/>
      <c r="T40" s="170"/>
      <c r="U40" s="170"/>
      <c r="V40" s="170"/>
      <c r="W40" s="171"/>
      <c r="X40" s="166"/>
      <c r="Y40" s="167"/>
      <c r="Z40" s="167"/>
      <c r="AA40" s="167"/>
      <c r="AB40" s="167"/>
      <c r="AC40" s="167"/>
      <c r="AD40" s="167"/>
      <c r="AE40" s="167"/>
      <c r="AF40" s="167"/>
      <c r="AG40" s="167"/>
      <c r="AH40" s="168"/>
      <c r="AI40" s="170"/>
      <c r="AJ40" s="170"/>
      <c r="AK40" s="170"/>
      <c r="AL40" s="170"/>
      <c r="AM40" s="170"/>
      <c r="AN40" s="170"/>
      <c r="AO40" s="170"/>
      <c r="AP40" s="170"/>
      <c r="AQ40" s="170"/>
      <c r="AR40" s="170"/>
      <c r="AS40" s="171"/>
    </row>
    <row r="41" spans="1:45" s="26" customFormat="1" ht="18.75" customHeight="1" thickBot="1">
      <c r="A41" s="139"/>
      <c r="B41" s="159"/>
      <c r="C41" s="160"/>
      <c r="D41" s="161"/>
      <c r="E41" s="29"/>
      <c r="F41" s="31"/>
      <c r="G41" s="32"/>
      <c r="H41" s="33"/>
      <c r="I41" s="33"/>
      <c r="J41" s="34"/>
      <c r="K41" s="31"/>
      <c r="L41" s="30"/>
      <c r="M41" s="159"/>
      <c r="N41" s="160"/>
      <c r="O41" s="161"/>
      <c r="P41" s="29"/>
      <c r="Q41" s="31"/>
      <c r="R41" s="32"/>
      <c r="S41" s="33"/>
      <c r="T41" s="33"/>
      <c r="U41" s="34"/>
      <c r="V41" s="31"/>
      <c r="W41" s="30"/>
      <c r="X41" s="159"/>
      <c r="Y41" s="160"/>
      <c r="Z41" s="161"/>
      <c r="AA41" s="29"/>
      <c r="AB41" s="31"/>
      <c r="AC41" s="32"/>
      <c r="AD41" s="33"/>
      <c r="AE41" s="33"/>
      <c r="AF41" s="34"/>
      <c r="AG41" s="31"/>
      <c r="AH41" s="30"/>
      <c r="AI41" s="159"/>
      <c r="AJ41" s="160"/>
      <c r="AK41" s="161"/>
      <c r="AL41" s="29"/>
      <c r="AM41" s="31"/>
      <c r="AN41" s="32"/>
      <c r="AO41" s="33"/>
      <c r="AP41" s="33"/>
      <c r="AQ41" s="34"/>
      <c r="AR41" s="31"/>
      <c r="AS41" s="30"/>
    </row>
    <row r="42" spans="1:45" s="26" customFormat="1" ht="18.75" customHeight="1" thickTop="1">
      <c r="A42" s="181" t="s">
        <v>39</v>
      </c>
      <c r="B42" s="155" t="s">
        <v>1</v>
      </c>
      <c r="C42" s="156"/>
      <c r="D42" s="36"/>
      <c r="E42" s="132">
        <f>SUM(G17:J17,G20:J20,G23:J23,G26:J26,G29:J29,G32:J32,G35:J35,G38:J38,)</f>
        <v>364</v>
      </c>
      <c r="F42" s="133"/>
      <c r="G42" s="186" t="s">
        <v>21</v>
      </c>
      <c r="H42" s="187"/>
      <c r="I42" s="187"/>
      <c r="J42" s="188"/>
      <c r="K42" s="136">
        <f>SUM(L17,L20,L23,L26,L29,L32,L35,L38,L41)</f>
        <v>196</v>
      </c>
      <c r="L42" s="133"/>
      <c r="M42" s="155" t="s">
        <v>1</v>
      </c>
      <c r="N42" s="156"/>
      <c r="O42" s="36"/>
      <c r="P42" s="132">
        <f>SUM(R17:U17,R20:U20,R23:U23,R26:U26,R29:U29,R32:U32,R35:U35,R38:U38,R41:U41)</f>
        <v>364</v>
      </c>
      <c r="Q42" s="133"/>
      <c r="R42" s="186" t="s">
        <v>21</v>
      </c>
      <c r="S42" s="187"/>
      <c r="T42" s="187"/>
      <c r="U42" s="188"/>
      <c r="V42" s="136">
        <f>SUM(W17,W20,W23,W26,W29,W32,W35,W38,W41)</f>
        <v>196</v>
      </c>
      <c r="W42" s="133"/>
      <c r="X42" s="155" t="s">
        <v>1</v>
      </c>
      <c r="Y42" s="156"/>
      <c r="Z42" s="36"/>
      <c r="AA42" s="132">
        <f>SUM(AC17:AF17,AC20:AF20,AC23:AF23,AC26:AF26,AC29:AF29,AC32:AF32,AC35:AF35,AC38:AF38,AC41:AF41)</f>
        <v>364</v>
      </c>
      <c r="AB42" s="133"/>
      <c r="AC42" s="186" t="s">
        <v>21</v>
      </c>
      <c r="AD42" s="187"/>
      <c r="AE42" s="187"/>
      <c r="AF42" s="188"/>
      <c r="AG42" s="136">
        <f>SUM(AH17,AH20,AH23,AH26,AH29,AH32,AH35,AH38,AH41)</f>
        <v>196</v>
      </c>
      <c r="AH42" s="133"/>
      <c r="AI42" s="155" t="s">
        <v>1</v>
      </c>
      <c r="AJ42" s="156"/>
      <c r="AK42" s="36"/>
      <c r="AL42" s="132">
        <f>SUM(AN17:AQ17,AN20:AQ20,AN23:AQ23,AN26:AQ26,AN29:AQ29,AN32:AQ32,AN35:AQ35,AN38:AQ38,AN41:AQ41)</f>
        <v>364</v>
      </c>
      <c r="AM42" s="133"/>
      <c r="AN42" s="186" t="s">
        <v>21</v>
      </c>
      <c r="AO42" s="187"/>
      <c r="AP42" s="187"/>
      <c r="AQ42" s="188"/>
      <c r="AR42" s="136">
        <f>SUM(AS17,AS20,AS23,AS26,AS29,AS32,AS35,AS38,AS41)</f>
        <v>196</v>
      </c>
      <c r="AS42" s="133"/>
    </row>
    <row r="43" spans="1:45" s="26" customFormat="1" ht="18.75" customHeight="1" thickBot="1">
      <c r="A43" s="182"/>
      <c r="B43" s="157" t="s">
        <v>2</v>
      </c>
      <c r="C43" s="172"/>
      <c r="D43" s="37"/>
      <c r="E43" s="189">
        <f>SUM(E17,E20,E23,E26,E29,E32,E35,E38,)</f>
        <v>30</v>
      </c>
      <c r="F43" s="190"/>
      <c r="G43" s="157" t="s">
        <v>20</v>
      </c>
      <c r="H43" s="172"/>
      <c r="I43" s="172"/>
      <c r="J43" s="158"/>
      <c r="K43" s="197" t="s">
        <v>51</v>
      </c>
      <c r="L43" s="198"/>
      <c r="M43" s="157" t="s">
        <v>2</v>
      </c>
      <c r="N43" s="172"/>
      <c r="O43" s="37"/>
      <c r="P43" s="189">
        <f>SUM(P17,P20,P23,P26,P29,P32,P35,P38,P41)</f>
        <v>30</v>
      </c>
      <c r="Q43" s="190"/>
      <c r="R43" s="157" t="s">
        <v>20</v>
      </c>
      <c r="S43" s="172"/>
      <c r="T43" s="172"/>
      <c r="U43" s="158"/>
      <c r="V43" s="157" t="s">
        <v>64</v>
      </c>
      <c r="W43" s="158"/>
      <c r="X43" s="157" t="s">
        <v>2</v>
      </c>
      <c r="Y43" s="172"/>
      <c r="Z43" s="37"/>
      <c r="AA43" s="189">
        <f>SUM(AA17,AA20,AA23,AA26,AA29,AA32,AA35,AA38,AA41)</f>
        <v>30</v>
      </c>
      <c r="AB43" s="190"/>
      <c r="AC43" s="157" t="s">
        <v>20</v>
      </c>
      <c r="AD43" s="172"/>
      <c r="AE43" s="172"/>
      <c r="AF43" s="158"/>
      <c r="AG43" s="157" t="s">
        <v>66</v>
      </c>
      <c r="AH43" s="158"/>
      <c r="AI43" s="157" t="s">
        <v>2</v>
      </c>
      <c r="AJ43" s="172"/>
      <c r="AK43" s="37"/>
      <c r="AL43" s="189">
        <f>SUM(AL17,AL20,AL23,AL26,AL29,AL32,AL35,AL38,AL41)</f>
        <v>30</v>
      </c>
      <c r="AM43" s="190"/>
      <c r="AN43" s="157" t="s">
        <v>20</v>
      </c>
      <c r="AO43" s="172"/>
      <c r="AP43" s="172"/>
      <c r="AQ43" s="158"/>
      <c r="AR43" s="157" t="s">
        <v>69</v>
      </c>
      <c r="AS43" s="158"/>
    </row>
    <row r="44" spans="1:45" s="26" customFormat="1" ht="18.75" customHeight="1" thickTop="1">
      <c r="A44" s="181" t="s">
        <v>40</v>
      </c>
      <c r="B44" s="155" t="s">
        <v>1</v>
      </c>
      <c r="C44" s="156"/>
      <c r="D44" s="38"/>
      <c r="E44" s="132">
        <f>SUM(G45:J45)</f>
        <v>26</v>
      </c>
      <c r="F44" s="133"/>
      <c r="G44" s="39"/>
      <c r="H44" s="40"/>
      <c r="I44" s="40"/>
      <c r="J44" s="40"/>
      <c r="K44" s="40"/>
      <c r="L44" s="41"/>
      <c r="M44" s="155" t="s">
        <v>1</v>
      </c>
      <c r="N44" s="156"/>
      <c r="O44" s="38"/>
      <c r="P44" s="199">
        <f>SUM(R45:U45)</f>
        <v>26</v>
      </c>
      <c r="Q44" s="200"/>
      <c r="R44" s="39"/>
      <c r="S44" s="40"/>
      <c r="T44" s="40"/>
      <c r="U44" s="40"/>
      <c r="V44" s="40"/>
      <c r="W44" s="41"/>
      <c r="X44" s="155" t="s">
        <v>1</v>
      </c>
      <c r="Y44" s="156"/>
      <c r="Z44" s="38"/>
      <c r="AA44" s="132">
        <f>SUM(AC45:AF45)</f>
        <v>26</v>
      </c>
      <c r="AB44" s="133"/>
      <c r="AC44" s="39"/>
      <c r="AD44" s="40"/>
      <c r="AE44" s="40"/>
      <c r="AF44" s="40"/>
      <c r="AG44" s="40"/>
      <c r="AH44" s="41"/>
      <c r="AI44" s="155" t="s">
        <v>1</v>
      </c>
      <c r="AJ44" s="156"/>
      <c r="AK44" s="38"/>
      <c r="AL44" s="199">
        <f>SUM(AN45:AQ45)</f>
        <v>26</v>
      </c>
      <c r="AM44" s="200"/>
      <c r="AN44" s="39"/>
      <c r="AO44" s="40"/>
      <c r="AP44" s="40"/>
      <c r="AQ44" s="40"/>
      <c r="AR44" s="40"/>
      <c r="AS44" s="41"/>
    </row>
    <row r="45" spans="1:45" s="26" customFormat="1" ht="18.75" customHeight="1" thickBot="1">
      <c r="A45" s="182"/>
      <c r="B45" s="157" t="s">
        <v>3</v>
      </c>
      <c r="C45" s="172"/>
      <c r="D45" s="42"/>
      <c r="E45" s="42"/>
      <c r="F45" s="43"/>
      <c r="G45" s="44">
        <f>(G17+G20+G23+G26+G29+G32+G35+G38)/14</f>
        <v>14</v>
      </c>
      <c r="H45" s="45">
        <f>(H17+H20+H23+H26+H29+H32+H35+H38+H41)/14</f>
        <v>0</v>
      </c>
      <c r="I45" s="45">
        <f>(I17+I20+I23+I26+I29+I32+I35+I38)/14</f>
        <v>11</v>
      </c>
      <c r="J45" s="45">
        <f>(J17+J20+J23+J26+J29+J32+J35+J38+J41)/14</f>
        <v>1</v>
      </c>
      <c r="K45" s="46" t="s">
        <v>4</v>
      </c>
      <c r="L45" s="47"/>
      <c r="M45" s="157" t="s">
        <v>3</v>
      </c>
      <c r="N45" s="172"/>
      <c r="O45" s="42"/>
      <c r="P45" s="42"/>
      <c r="Q45" s="43"/>
      <c r="R45" s="44">
        <f>(R17+R20+R23+R26+R29+R32+R35+R38+R41)/14</f>
        <v>13</v>
      </c>
      <c r="S45" s="45">
        <f>(S17+S20+S23+S26+S29+S32+S35+S38+S41)/14</f>
        <v>0</v>
      </c>
      <c r="T45" s="45">
        <f>(T17+T20+T23+T26+T29+T32+T35+T38+T41)/14</f>
        <v>11</v>
      </c>
      <c r="U45" s="45">
        <f>(U17+U20+U23+U26+U29+U32+U35+U38+U41)/14</f>
        <v>2</v>
      </c>
      <c r="V45" s="46" t="s">
        <v>4</v>
      </c>
      <c r="W45" s="47"/>
      <c r="X45" s="157" t="s">
        <v>3</v>
      </c>
      <c r="Y45" s="172"/>
      <c r="Z45" s="42"/>
      <c r="AA45" s="42"/>
      <c r="AB45" s="43"/>
      <c r="AC45" s="44">
        <f>(AC17+AC20+AC23+AC26+AC29+AC32+AC35+AC38+AC41)/14</f>
        <v>13</v>
      </c>
      <c r="AD45" s="45">
        <f>(AD17+AD20+AD23+AD26+AD29+AD32+AD35+AD38+AD41)/14</f>
        <v>1</v>
      </c>
      <c r="AE45" s="45">
        <f>(AE17+AE20+AE23+AE26+AE29+AE32+AE35+AE38+AE41)/14</f>
        <v>11</v>
      </c>
      <c r="AF45" s="45">
        <f>(AF17+AF20+AF23+AF26+AF29+AF32+AF35+AF38+AF41)/14</f>
        <v>1</v>
      </c>
      <c r="AG45" s="46" t="s">
        <v>4</v>
      </c>
      <c r="AH45" s="47"/>
      <c r="AI45" s="157" t="s">
        <v>3</v>
      </c>
      <c r="AJ45" s="172"/>
      <c r="AK45" s="42"/>
      <c r="AL45" s="42"/>
      <c r="AM45" s="43"/>
      <c r="AN45" s="48">
        <f>(AN17+AN20+AN23+AN26+AN29+AN32+AN35+AN38+AN41)/14</f>
        <v>6.5</v>
      </c>
      <c r="AO45" s="49">
        <f>(AO17+AO20+AO23+AO26+AO29+AO32+AO35+AO38+AO41)/14</f>
        <v>2</v>
      </c>
      <c r="AP45" s="49">
        <f>(AP17+AP20+AP23+AP26+AP29+AP32+AP35+AP38+AP41)/14</f>
        <v>3.5</v>
      </c>
      <c r="AQ45" s="49">
        <f>(AQ17+AQ20+AQ23+AQ26+AQ29+AQ32+AQ35+AQ38+AQ41)/14</f>
        <v>14</v>
      </c>
      <c r="AR45" s="46" t="s">
        <v>4</v>
      </c>
      <c r="AS45" s="47"/>
    </row>
    <row r="46" spans="1:44" s="51" customFormat="1" ht="15.75" thickTop="1">
      <c r="A46" s="50" t="s">
        <v>43</v>
      </c>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row>
    <row r="47" spans="1:44" s="51" customFormat="1" ht="9.75" customHeight="1">
      <c r="A47" s="122"/>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c r="AN47" s="122"/>
      <c r="AO47" s="122"/>
      <c r="AP47" s="122"/>
      <c r="AQ47" s="122"/>
      <c r="AR47" s="122"/>
    </row>
    <row r="48" spans="1:45" s="51" customFormat="1" ht="15.75">
      <c r="A48" s="124" t="s">
        <v>171</v>
      </c>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24"/>
      <c r="AK48" s="124"/>
      <c r="AL48" s="124"/>
      <c r="AM48" s="124"/>
      <c r="AN48" s="124"/>
      <c r="AO48" s="124"/>
      <c r="AP48" s="124"/>
      <c r="AQ48" s="124"/>
      <c r="AR48" s="124"/>
      <c r="AS48" s="124"/>
    </row>
    <row r="49" spans="1:45" s="51" customFormat="1" ht="15">
      <c r="A49" s="123" t="s">
        <v>173</v>
      </c>
      <c r="B49" s="123"/>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c r="AN49" s="123"/>
      <c r="AO49" s="123"/>
      <c r="AP49" s="123"/>
      <c r="AQ49" s="123"/>
      <c r="AR49" s="123"/>
      <c r="AS49" s="123"/>
    </row>
    <row r="50" spans="1:45" s="51" customFormat="1" ht="15">
      <c r="A50" s="123" t="s">
        <v>174</v>
      </c>
      <c r="B50" s="123"/>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row>
    <row r="51" spans="1:45" s="51" customFormat="1" ht="15">
      <c r="A51" s="123" t="s">
        <v>175</v>
      </c>
      <c r="B51" s="123"/>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3"/>
      <c r="AN51" s="123"/>
      <c r="AO51" s="123"/>
      <c r="AP51" s="123"/>
      <c r="AQ51" s="123"/>
      <c r="AR51" s="123"/>
      <c r="AS51" s="123"/>
    </row>
    <row r="52" spans="1:45" s="51" customFormat="1" ht="15">
      <c r="A52" s="123" t="s">
        <v>176</v>
      </c>
      <c r="B52" s="123"/>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row>
    <row r="53" spans="1:45" s="51" customFormat="1" ht="15">
      <c r="A53" s="123" t="s">
        <v>177</v>
      </c>
      <c r="B53" s="123"/>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c r="AN53" s="123"/>
      <c r="AO53" s="123"/>
      <c r="AP53" s="123"/>
      <c r="AQ53" s="123"/>
      <c r="AR53" s="123"/>
      <c r="AS53" s="123"/>
    </row>
    <row r="54" spans="1:45" s="51" customFormat="1" ht="15">
      <c r="A54" s="123" t="s">
        <v>178</v>
      </c>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c r="AN54" s="123"/>
      <c r="AO54" s="123"/>
      <c r="AP54" s="123"/>
      <c r="AQ54" s="123"/>
      <c r="AR54" s="123"/>
      <c r="AS54" s="123"/>
    </row>
    <row r="55" spans="1:45" s="51" customFormat="1" ht="15.75">
      <c r="A55" s="124" t="s">
        <v>172</v>
      </c>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4"/>
      <c r="AM55" s="124"/>
      <c r="AN55" s="124"/>
      <c r="AO55" s="124"/>
      <c r="AP55" s="124"/>
      <c r="AQ55" s="124"/>
      <c r="AR55" s="124"/>
      <c r="AS55" s="124"/>
    </row>
    <row r="56" spans="1:45" s="51" customFormat="1" ht="15">
      <c r="A56" s="123" t="s">
        <v>179</v>
      </c>
      <c r="B56" s="123"/>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c r="AN56" s="123"/>
      <c r="AO56" s="123"/>
      <c r="AP56" s="123"/>
      <c r="AQ56" s="123"/>
      <c r="AR56" s="123"/>
      <c r="AS56" s="123"/>
    </row>
    <row r="57" spans="1:45" s="51" customFormat="1" ht="15">
      <c r="A57" s="123" t="s">
        <v>180</v>
      </c>
      <c r="B57" s="123"/>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c r="AN57" s="123"/>
      <c r="AO57" s="123"/>
      <c r="AP57" s="123"/>
      <c r="AQ57" s="123"/>
      <c r="AR57" s="123"/>
      <c r="AS57" s="123"/>
    </row>
    <row r="58" spans="1:45" s="51" customFormat="1" ht="15">
      <c r="A58" s="125" t="s">
        <v>181</v>
      </c>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3"/>
      <c r="AN58" s="123"/>
      <c r="AO58" s="123"/>
      <c r="AP58" s="123"/>
      <c r="AQ58" s="123"/>
      <c r="AR58" s="123"/>
      <c r="AS58" s="123"/>
    </row>
    <row r="59" spans="1:44" s="51" customFormat="1" ht="7.5" customHeight="1">
      <c r="A59" s="122"/>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row>
    <row r="60" spans="1:41" s="6" customFormat="1" ht="15.75">
      <c r="A60" s="52" t="s">
        <v>28</v>
      </c>
      <c r="AN60" s="53" t="s">
        <v>34</v>
      </c>
      <c r="AO60" s="53"/>
    </row>
    <row r="61" spans="1:38" s="6" customFormat="1" ht="15.75">
      <c r="A61" s="7" t="s">
        <v>33</v>
      </c>
      <c r="AL61" s="7" t="s">
        <v>73</v>
      </c>
    </row>
    <row r="62" spans="14:36" s="6" customFormat="1" ht="15.75">
      <c r="N62" s="54"/>
      <c r="O62" s="55"/>
      <c r="P62" s="55"/>
      <c r="Q62" s="55"/>
      <c r="R62" s="55"/>
      <c r="S62" s="55"/>
      <c r="T62" s="55"/>
      <c r="U62" s="55"/>
      <c r="V62" s="56"/>
      <c r="W62" s="57"/>
      <c r="X62" s="56"/>
      <c r="Y62" s="56"/>
      <c r="Z62" s="56"/>
      <c r="AA62" s="56"/>
      <c r="AB62" s="56"/>
      <c r="AC62" s="56"/>
      <c r="AD62" s="54"/>
      <c r="AE62" s="54"/>
      <c r="AF62" s="54"/>
      <c r="AG62" s="54"/>
      <c r="AH62" s="54"/>
      <c r="AI62" s="54"/>
      <c r="AJ62" s="54"/>
    </row>
    <row r="63" spans="1:45" s="6" customFormat="1" ht="18">
      <c r="A63" s="206" t="s">
        <v>26</v>
      </c>
      <c r="B63" s="206"/>
      <c r="C63" s="206"/>
      <c r="D63" s="206"/>
      <c r="E63" s="206"/>
      <c r="F63" s="206"/>
      <c r="G63" s="206"/>
      <c r="H63" s="206"/>
      <c r="I63" s="206"/>
      <c r="J63" s="206"/>
      <c r="K63" s="206"/>
      <c r="L63" s="206"/>
      <c r="M63" s="206"/>
      <c r="N63" s="206"/>
      <c r="O63" s="206"/>
      <c r="P63" s="206"/>
      <c r="Q63" s="206"/>
      <c r="R63" s="206"/>
      <c r="S63" s="206"/>
      <c r="T63" s="206"/>
      <c r="U63" s="206"/>
      <c r="V63" s="206"/>
      <c r="W63" s="206"/>
      <c r="X63" s="206"/>
      <c r="Y63" s="206"/>
      <c r="Z63" s="206"/>
      <c r="AA63" s="206"/>
      <c r="AB63" s="206"/>
      <c r="AC63" s="206"/>
      <c r="AD63" s="206"/>
      <c r="AE63" s="206"/>
      <c r="AF63" s="206"/>
      <c r="AG63" s="206"/>
      <c r="AH63" s="206"/>
      <c r="AI63" s="206"/>
      <c r="AJ63" s="206"/>
      <c r="AK63" s="206"/>
      <c r="AL63" s="206"/>
      <c r="AM63" s="206"/>
      <c r="AN63" s="206"/>
      <c r="AO63" s="206"/>
      <c r="AP63" s="206"/>
      <c r="AQ63" s="206"/>
      <c r="AR63" s="206"/>
      <c r="AS63" s="206"/>
    </row>
    <row r="64" spans="1:45" s="6" customFormat="1" ht="18.75" thickBot="1">
      <c r="A64" s="179" t="s">
        <v>182</v>
      </c>
      <c r="B64" s="179"/>
      <c r="C64" s="179"/>
      <c r="D64" s="179"/>
      <c r="E64" s="179"/>
      <c r="F64" s="179"/>
      <c r="G64" s="179"/>
      <c r="H64" s="179"/>
      <c r="I64" s="179"/>
      <c r="J64" s="179"/>
      <c r="K64" s="179"/>
      <c r="L64" s="179"/>
      <c r="M64" s="179"/>
      <c r="N64" s="179"/>
      <c r="O64" s="179"/>
      <c r="P64" s="179"/>
      <c r="Q64" s="179"/>
      <c r="R64" s="179"/>
      <c r="S64" s="179"/>
      <c r="T64" s="179"/>
      <c r="U64" s="179"/>
      <c r="V64" s="179"/>
      <c r="W64" s="179"/>
      <c r="X64" s="179"/>
      <c r="Y64" s="179"/>
      <c r="Z64" s="179"/>
      <c r="AA64" s="179"/>
      <c r="AB64" s="179"/>
      <c r="AC64" s="179"/>
      <c r="AD64" s="179"/>
      <c r="AE64" s="179"/>
      <c r="AF64" s="179"/>
      <c r="AG64" s="179"/>
      <c r="AH64" s="179"/>
      <c r="AI64" s="179"/>
      <c r="AJ64" s="179"/>
      <c r="AK64" s="179"/>
      <c r="AL64" s="179"/>
      <c r="AM64" s="179"/>
      <c r="AN64" s="179"/>
      <c r="AO64" s="179"/>
      <c r="AP64" s="179"/>
      <c r="AQ64" s="179"/>
      <c r="AR64" s="179"/>
      <c r="AS64" s="179"/>
    </row>
    <row r="65" spans="2:45" s="6" customFormat="1" ht="19.5" thickBot="1" thickTop="1">
      <c r="B65" s="153" t="s">
        <v>24</v>
      </c>
      <c r="C65" s="153"/>
      <c r="D65" s="153"/>
      <c r="E65" s="153"/>
      <c r="F65" s="153"/>
      <c r="G65" s="153"/>
      <c r="H65" s="153"/>
      <c r="I65" s="153"/>
      <c r="J65" s="153"/>
      <c r="K65" s="153"/>
      <c r="L65" s="153"/>
      <c r="M65" s="153"/>
      <c r="N65" s="153"/>
      <c r="O65" s="153"/>
      <c r="P65" s="153"/>
      <c r="Q65" s="153"/>
      <c r="R65" s="153"/>
      <c r="S65" s="153"/>
      <c r="T65" s="153"/>
      <c r="U65" s="153"/>
      <c r="V65" s="153"/>
      <c r="W65" s="153"/>
      <c r="X65" s="207" t="s">
        <v>25</v>
      </c>
      <c r="Y65" s="207"/>
      <c r="Z65" s="207"/>
      <c r="AA65" s="207"/>
      <c r="AB65" s="207"/>
      <c r="AC65" s="207"/>
      <c r="AD65" s="207"/>
      <c r="AE65" s="207"/>
      <c r="AF65" s="207"/>
      <c r="AG65" s="207"/>
      <c r="AH65" s="207"/>
      <c r="AI65" s="207"/>
      <c r="AJ65" s="207"/>
      <c r="AK65" s="207"/>
      <c r="AL65" s="207"/>
      <c r="AM65" s="207"/>
      <c r="AN65" s="207"/>
      <c r="AO65" s="207"/>
      <c r="AP65" s="207"/>
      <c r="AQ65" s="207"/>
      <c r="AR65" s="207"/>
      <c r="AS65" s="207"/>
    </row>
    <row r="66" spans="1:45" s="26" customFormat="1" ht="19.5" customHeight="1" thickBot="1" thickTop="1">
      <c r="A66" s="27"/>
      <c r="B66" s="193" t="s">
        <v>29</v>
      </c>
      <c r="C66" s="191"/>
      <c r="D66" s="191"/>
      <c r="E66" s="191"/>
      <c r="F66" s="191"/>
      <c r="G66" s="191"/>
      <c r="H66" s="191"/>
      <c r="I66" s="191"/>
      <c r="J66" s="191"/>
      <c r="K66" s="191"/>
      <c r="L66" s="192"/>
      <c r="M66" s="191" t="s">
        <v>30</v>
      </c>
      <c r="N66" s="191"/>
      <c r="O66" s="191"/>
      <c r="P66" s="191"/>
      <c r="Q66" s="191"/>
      <c r="R66" s="191"/>
      <c r="S66" s="191"/>
      <c r="T66" s="191"/>
      <c r="U66" s="191"/>
      <c r="V66" s="191"/>
      <c r="W66" s="192"/>
      <c r="X66" s="193" t="s">
        <v>31</v>
      </c>
      <c r="Y66" s="191"/>
      <c r="Z66" s="191"/>
      <c r="AA66" s="191"/>
      <c r="AB66" s="191"/>
      <c r="AC66" s="191"/>
      <c r="AD66" s="191"/>
      <c r="AE66" s="191"/>
      <c r="AF66" s="191"/>
      <c r="AG66" s="191"/>
      <c r="AH66" s="192"/>
      <c r="AI66" s="191" t="s">
        <v>32</v>
      </c>
      <c r="AJ66" s="191"/>
      <c r="AK66" s="191"/>
      <c r="AL66" s="191"/>
      <c r="AM66" s="191"/>
      <c r="AN66" s="191"/>
      <c r="AO66" s="191"/>
      <c r="AP66" s="191"/>
      <c r="AQ66" s="191"/>
      <c r="AR66" s="191"/>
      <c r="AS66" s="192"/>
    </row>
    <row r="67" spans="1:45" s="26" customFormat="1" ht="19.5" customHeight="1" thickTop="1">
      <c r="A67" s="138" t="s">
        <v>94</v>
      </c>
      <c r="B67" s="183"/>
      <c r="C67" s="184"/>
      <c r="D67" s="184"/>
      <c r="E67" s="184"/>
      <c r="F67" s="184"/>
      <c r="G67" s="184"/>
      <c r="H67" s="184"/>
      <c r="I67" s="184"/>
      <c r="J67" s="184"/>
      <c r="K67" s="184"/>
      <c r="L67" s="185"/>
      <c r="M67" s="163" t="s">
        <v>138</v>
      </c>
      <c r="N67" s="163"/>
      <c r="O67" s="163"/>
      <c r="P67" s="163"/>
      <c r="Q67" s="163"/>
      <c r="R67" s="163"/>
      <c r="S67" s="163"/>
      <c r="T67" s="163"/>
      <c r="U67" s="163"/>
      <c r="V67" s="163"/>
      <c r="W67" s="169"/>
      <c r="X67" s="183" t="s">
        <v>139</v>
      </c>
      <c r="Y67" s="184"/>
      <c r="Z67" s="184"/>
      <c r="AA67" s="184"/>
      <c r="AB67" s="184"/>
      <c r="AC67" s="184"/>
      <c r="AD67" s="184"/>
      <c r="AE67" s="184"/>
      <c r="AF67" s="184"/>
      <c r="AG67" s="184"/>
      <c r="AH67" s="185"/>
      <c r="AI67" s="163" t="s">
        <v>140</v>
      </c>
      <c r="AJ67" s="163"/>
      <c r="AK67" s="163"/>
      <c r="AL67" s="163"/>
      <c r="AM67" s="163"/>
      <c r="AN67" s="163"/>
      <c r="AO67" s="163"/>
      <c r="AP67" s="163"/>
      <c r="AQ67" s="163"/>
      <c r="AR67" s="163"/>
      <c r="AS67" s="169"/>
    </row>
    <row r="68" spans="1:45" s="26" customFormat="1" ht="30.75" customHeight="1">
      <c r="A68" s="138"/>
      <c r="B68" s="180"/>
      <c r="C68" s="170"/>
      <c r="D68" s="170"/>
      <c r="E68" s="170"/>
      <c r="F68" s="170"/>
      <c r="G68" s="170"/>
      <c r="H68" s="170"/>
      <c r="I68" s="170"/>
      <c r="J68" s="170"/>
      <c r="K68" s="170"/>
      <c r="L68" s="171"/>
      <c r="M68" s="170"/>
      <c r="N68" s="170"/>
      <c r="O68" s="170"/>
      <c r="P68" s="170"/>
      <c r="Q68" s="170"/>
      <c r="R68" s="170"/>
      <c r="S68" s="170"/>
      <c r="T68" s="170"/>
      <c r="U68" s="170"/>
      <c r="V68" s="170"/>
      <c r="W68" s="171"/>
      <c r="X68" s="180"/>
      <c r="Y68" s="170"/>
      <c r="Z68" s="170"/>
      <c r="AA68" s="170"/>
      <c r="AB68" s="170"/>
      <c r="AC68" s="170"/>
      <c r="AD68" s="170"/>
      <c r="AE68" s="170"/>
      <c r="AF68" s="170"/>
      <c r="AG68" s="170"/>
      <c r="AH68" s="171"/>
      <c r="AI68" s="170"/>
      <c r="AJ68" s="170"/>
      <c r="AK68" s="170"/>
      <c r="AL68" s="170"/>
      <c r="AM68" s="170"/>
      <c r="AN68" s="170"/>
      <c r="AO68" s="170"/>
      <c r="AP68" s="170"/>
      <c r="AQ68" s="170"/>
      <c r="AR68" s="170"/>
      <c r="AS68" s="171"/>
    </row>
    <row r="69" spans="1:45" s="26" customFormat="1" ht="23.25" customHeight="1" thickBot="1">
      <c r="A69" s="139"/>
      <c r="B69" s="159"/>
      <c r="C69" s="160"/>
      <c r="D69" s="161"/>
      <c r="E69" s="29"/>
      <c r="F69" s="31"/>
      <c r="G69" s="32"/>
      <c r="H69" s="33"/>
      <c r="I69" s="33"/>
      <c r="J69" s="34"/>
      <c r="K69" s="31"/>
      <c r="L69" s="30"/>
      <c r="M69" s="159" t="str">
        <f>CONCATENATE($F$10,$G$10,".",$H$10,".","0",RIGHT($M$14,1),".",RIGHT(V69,1),$A$27,"-",A67)</f>
        <v>L411.19.06.S5-01</v>
      </c>
      <c r="N69" s="160"/>
      <c r="O69" s="161"/>
      <c r="P69" s="29">
        <v>4</v>
      </c>
      <c r="Q69" s="31" t="s">
        <v>5</v>
      </c>
      <c r="R69" s="32">
        <v>28</v>
      </c>
      <c r="S69" s="33">
        <v>0</v>
      </c>
      <c r="T69" s="33">
        <v>28</v>
      </c>
      <c r="U69" s="34">
        <v>0</v>
      </c>
      <c r="V69" s="31" t="s">
        <v>55</v>
      </c>
      <c r="W69" s="30">
        <v>25</v>
      </c>
      <c r="X69" s="159" t="str">
        <f>CONCATENATE($F$10,$G$10,".",$H$10,".","0",RIGHT($X$14,1),".",RIGHT(AG69,1),$A$15,"-",A67)</f>
        <v>L411.19.07.S1-01</v>
      </c>
      <c r="Y69" s="160"/>
      <c r="Z69" s="161"/>
      <c r="AA69" s="29">
        <v>5</v>
      </c>
      <c r="AB69" s="31" t="s">
        <v>5</v>
      </c>
      <c r="AC69" s="32">
        <v>28</v>
      </c>
      <c r="AD69" s="33">
        <v>0</v>
      </c>
      <c r="AE69" s="33">
        <v>28</v>
      </c>
      <c r="AF69" s="34">
        <v>0</v>
      </c>
      <c r="AG69" s="31" t="s">
        <v>55</v>
      </c>
      <c r="AH69" s="30">
        <v>32</v>
      </c>
      <c r="AI69" s="159" t="str">
        <f>CONCATENATE($F$10,$G$10,".",$H$10,".","0",RIGHT($AI$14,1),".",RIGHT(AR69,1),$A$21,"-",A67)</f>
        <v>L411.19.08.S3-01</v>
      </c>
      <c r="AJ69" s="160"/>
      <c r="AK69" s="161"/>
      <c r="AL69" s="29">
        <v>4</v>
      </c>
      <c r="AM69" s="31" t="s">
        <v>5</v>
      </c>
      <c r="AN69" s="32">
        <v>21</v>
      </c>
      <c r="AO69" s="33">
        <v>0</v>
      </c>
      <c r="AP69" s="33">
        <v>14</v>
      </c>
      <c r="AQ69" s="34">
        <v>0</v>
      </c>
      <c r="AR69" s="31" t="s">
        <v>55</v>
      </c>
      <c r="AS69" s="30">
        <v>25</v>
      </c>
    </row>
    <row r="70" spans="1:45" s="26" customFormat="1" ht="19.5" customHeight="1" thickTop="1">
      <c r="A70" s="137" t="s">
        <v>95</v>
      </c>
      <c r="B70" s="162"/>
      <c r="C70" s="163"/>
      <c r="D70" s="163"/>
      <c r="E70" s="163"/>
      <c r="F70" s="163"/>
      <c r="G70" s="163"/>
      <c r="H70" s="163"/>
      <c r="I70" s="163"/>
      <c r="J70" s="163"/>
      <c r="K70" s="163"/>
      <c r="L70" s="169"/>
      <c r="M70" s="163" t="s">
        <v>106</v>
      </c>
      <c r="N70" s="163"/>
      <c r="O70" s="163"/>
      <c r="P70" s="163"/>
      <c r="Q70" s="163"/>
      <c r="R70" s="163"/>
      <c r="S70" s="163"/>
      <c r="T70" s="163"/>
      <c r="U70" s="163"/>
      <c r="V70" s="163"/>
      <c r="W70" s="169"/>
      <c r="X70" s="162" t="s">
        <v>141</v>
      </c>
      <c r="Y70" s="163"/>
      <c r="Z70" s="163"/>
      <c r="AA70" s="163"/>
      <c r="AB70" s="163"/>
      <c r="AC70" s="163"/>
      <c r="AD70" s="163"/>
      <c r="AE70" s="163"/>
      <c r="AF70" s="163"/>
      <c r="AG70" s="163"/>
      <c r="AH70" s="169"/>
      <c r="AI70" s="163" t="s">
        <v>142</v>
      </c>
      <c r="AJ70" s="163"/>
      <c r="AK70" s="163"/>
      <c r="AL70" s="163"/>
      <c r="AM70" s="163"/>
      <c r="AN70" s="163"/>
      <c r="AO70" s="163"/>
      <c r="AP70" s="163"/>
      <c r="AQ70" s="163"/>
      <c r="AR70" s="163"/>
      <c r="AS70" s="169"/>
    </row>
    <row r="71" spans="1:45" s="26" customFormat="1" ht="19.5" customHeight="1">
      <c r="A71" s="138"/>
      <c r="B71" s="180"/>
      <c r="C71" s="170"/>
      <c r="D71" s="170"/>
      <c r="E71" s="170"/>
      <c r="F71" s="170"/>
      <c r="G71" s="170"/>
      <c r="H71" s="170"/>
      <c r="I71" s="170"/>
      <c r="J71" s="170"/>
      <c r="K71" s="170"/>
      <c r="L71" s="171"/>
      <c r="M71" s="170"/>
      <c r="N71" s="170"/>
      <c r="O71" s="170"/>
      <c r="P71" s="170"/>
      <c r="Q71" s="170"/>
      <c r="R71" s="170"/>
      <c r="S71" s="170"/>
      <c r="T71" s="170"/>
      <c r="U71" s="170"/>
      <c r="V71" s="170"/>
      <c r="W71" s="171"/>
      <c r="X71" s="180"/>
      <c r="Y71" s="170"/>
      <c r="Z71" s="170"/>
      <c r="AA71" s="170"/>
      <c r="AB71" s="170"/>
      <c r="AC71" s="170"/>
      <c r="AD71" s="170"/>
      <c r="AE71" s="170"/>
      <c r="AF71" s="170"/>
      <c r="AG71" s="170"/>
      <c r="AH71" s="171"/>
      <c r="AI71" s="170"/>
      <c r="AJ71" s="170"/>
      <c r="AK71" s="170"/>
      <c r="AL71" s="170"/>
      <c r="AM71" s="170"/>
      <c r="AN71" s="170"/>
      <c r="AO71" s="170"/>
      <c r="AP71" s="170"/>
      <c r="AQ71" s="170"/>
      <c r="AR71" s="170"/>
      <c r="AS71" s="171"/>
    </row>
    <row r="72" spans="1:45" s="26" customFormat="1" ht="19.5" customHeight="1" thickBot="1">
      <c r="A72" s="139"/>
      <c r="B72" s="159"/>
      <c r="C72" s="160"/>
      <c r="D72" s="161"/>
      <c r="E72" s="29"/>
      <c r="F72" s="31"/>
      <c r="G72" s="32"/>
      <c r="H72" s="33"/>
      <c r="I72" s="33"/>
      <c r="J72" s="34"/>
      <c r="K72" s="31"/>
      <c r="L72" s="30"/>
      <c r="M72" s="159" t="str">
        <f>CONCATENATE($F$10,$G$10,".",$H$10,".","0",RIGHT($M$14,1),".",RIGHT(V72,1),$A$27,"-",A70)</f>
        <v>L411.19.06.S5-02</v>
      </c>
      <c r="N72" s="160"/>
      <c r="O72" s="161"/>
      <c r="P72" s="29">
        <v>4</v>
      </c>
      <c r="Q72" s="31" t="s">
        <v>5</v>
      </c>
      <c r="R72" s="32">
        <v>28</v>
      </c>
      <c r="S72" s="33">
        <v>0</v>
      </c>
      <c r="T72" s="33">
        <v>28</v>
      </c>
      <c r="U72" s="34">
        <v>0</v>
      </c>
      <c r="V72" s="31" t="s">
        <v>55</v>
      </c>
      <c r="W72" s="30">
        <v>25</v>
      </c>
      <c r="X72" s="159" t="str">
        <f>CONCATENATE($F$10,$G$10,".",$H$10,".","0",RIGHT($X$14,1),".",RIGHT(AG72,1),$A$18,"-",A70)</f>
        <v>L411.19.07.S2-02</v>
      </c>
      <c r="Y72" s="160"/>
      <c r="Z72" s="161"/>
      <c r="AA72" s="29">
        <v>5</v>
      </c>
      <c r="AB72" s="31" t="s">
        <v>5</v>
      </c>
      <c r="AC72" s="32">
        <v>28</v>
      </c>
      <c r="AD72" s="33">
        <v>0</v>
      </c>
      <c r="AE72" s="33">
        <v>14</v>
      </c>
      <c r="AF72" s="34">
        <v>14</v>
      </c>
      <c r="AG72" s="31" t="s">
        <v>55</v>
      </c>
      <c r="AH72" s="30">
        <v>35</v>
      </c>
      <c r="AI72" s="159" t="str">
        <f>CONCATENATE($F$10,$G$10,".",$H$10,".","0",RIGHT($AI$14,1),".",RIGHT(AR72,1),$A$24,"-",A70)</f>
        <v>L411.19.08.S4-02</v>
      </c>
      <c r="AJ72" s="160"/>
      <c r="AK72" s="161"/>
      <c r="AL72" s="29">
        <v>3</v>
      </c>
      <c r="AM72" s="31" t="s">
        <v>5</v>
      </c>
      <c r="AN72" s="32">
        <v>21</v>
      </c>
      <c r="AO72" s="33">
        <v>0</v>
      </c>
      <c r="AP72" s="33">
        <v>14</v>
      </c>
      <c r="AQ72" s="34">
        <v>0</v>
      </c>
      <c r="AR72" s="31" t="s">
        <v>55</v>
      </c>
      <c r="AS72" s="30">
        <v>20</v>
      </c>
    </row>
    <row r="73" spans="1:45" s="26" customFormat="1" ht="19.5" customHeight="1" thickTop="1">
      <c r="A73" s="137" t="s">
        <v>96</v>
      </c>
      <c r="B73" s="173" t="s">
        <v>131</v>
      </c>
      <c r="C73" s="174"/>
      <c r="D73" s="174"/>
      <c r="E73" s="174"/>
      <c r="F73" s="174"/>
      <c r="G73" s="174"/>
      <c r="H73" s="174"/>
      <c r="I73" s="174"/>
      <c r="J73" s="174"/>
      <c r="K73" s="174"/>
      <c r="L73" s="175"/>
      <c r="M73" s="163" t="s">
        <v>143</v>
      </c>
      <c r="N73" s="163"/>
      <c r="O73" s="163"/>
      <c r="P73" s="163"/>
      <c r="Q73" s="163"/>
      <c r="R73" s="163"/>
      <c r="S73" s="163"/>
      <c r="T73" s="163"/>
      <c r="U73" s="163"/>
      <c r="V73" s="163"/>
      <c r="W73" s="169"/>
      <c r="X73" s="173" t="s">
        <v>144</v>
      </c>
      <c r="Y73" s="174"/>
      <c r="Z73" s="174"/>
      <c r="AA73" s="174"/>
      <c r="AB73" s="174"/>
      <c r="AC73" s="174"/>
      <c r="AD73" s="174"/>
      <c r="AE73" s="174"/>
      <c r="AF73" s="174"/>
      <c r="AG73" s="174"/>
      <c r="AH73" s="175"/>
      <c r="AI73" s="163" t="s">
        <v>116</v>
      </c>
      <c r="AJ73" s="163"/>
      <c r="AK73" s="163"/>
      <c r="AL73" s="163"/>
      <c r="AM73" s="163"/>
      <c r="AN73" s="163"/>
      <c r="AO73" s="163"/>
      <c r="AP73" s="163"/>
      <c r="AQ73" s="163"/>
      <c r="AR73" s="163"/>
      <c r="AS73" s="169"/>
    </row>
    <row r="74" spans="1:45" s="26" customFormat="1" ht="19.5" customHeight="1">
      <c r="A74" s="138"/>
      <c r="B74" s="176"/>
      <c r="C74" s="177"/>
      <c r="D74" s="177"/>
      <c r="E74" s="177"/>
      <c r="F74" s="177"/>
      <c r="G74" s="177"/>
      <c r="H74" s="177"/>
      <c r="I74" s="177"/>
      <c r="J74" s="177"/>
      <c r="K74" s="177"/>
      <c r="L74" s="178"/>
      <c r="M74" s="170"/>
      <c r="N74" s="170"/>
      <c r="O74" s="170"/>
      <c r="P74" s="170"/>
      <c r="Q74" s="170"/>
      <c r="R74" s="170"/>
      <c r="S74" s="170"/>
      <c r="T74" s="170"/>
      <c r="U74" s="170"/>
      <c r="V74" s="170"/>
      <c r="W74" s="171"/>
      <c r="X74" s="176"/>
      <c r="Y74" s="177"/>
      <c r="Z74" s="177"/>
      <c r="AA74" s="177"/>
      <c r="AB74" s="177"/>
      <c r="AC74" s="177"/>
      <c r="AD74" s="177"/>
      <c r="AE74" s="177"/>
      <c r="AF74" s="177"/>
      <c r="AG74" s="177"/>
      <c r="AH74" s="178"/>
      <c r="AI74" s="170"/>
      <c r="AJ74" s="170"/>
      <c r="AK74" s="170"/>
      <c r="AL74" s="170"/>
      <c r="AM74" s="170"/>
      <c r="AN74" s="170"/>
      <c r="AO74" s="170"/>
      <c r="AP74" s="170"/>
      <c r="AQ74" s="170"/>
      <c r="AR74" s="170"/>
      <c r="AS74" s="171"/>
    </row>
    <row r="75" spans="1:45" s="26" customFormat="1" ht="19.5" customHeight="1" thickBot="1">
      <c r="A75" s="139"/>
      <c r="B75" s="159"/>
      <c r="C75" s="160"/>
      <c r="D75" s="161"/>
      <c r="E75" s="29"/>
      <c r="F75" s="31"/>
      <c r="G75" s="32"/>
      <c r="H75" s="33"/>
      <c r="I75" s="33"/>
      <c r="J75" s="34"/>
      <c r="K75" s="31"/>
      <c r="L75" s="30"/>
      <c r="M75" s="159" t="str">
        <f>CONCATENATE($F$10,$G$10,".",$H$10,".","0",RIGHT($M$14,1),".",RIGHT(V75,1),$A$30,"-",A73)</f>
        <v>L411.19.06.S6-03</v>
      </c>
      <c r="N75" s="160"/>
      <c r="O75" s="161"/>
      <c r="P75" s="29">
        <v>5</v>
      </c>
      <c r="Q75" s="31" t="s">
        <v>5</v>
      </c>
      <c r="R75" s="32">
        <v>28</v>
      </c>
      <c r="S75" s="33">
        <v>0</v>
      </c>
      <c r="T75" s="33">
        <v>28</v>
      </c>
      <c r="U75" s="34">
        <v>0</v>
      </c>
      <c r="V75" s="31" t="s">
        <v>55</v>
      </c>
      <c r="W75" s="30">
        <v>35</v>
      </c>
      <c r="X75" s="159" t="str">
        <f>CONCATENATE($F$10,$G$10,".",$H$10,".","0",RIGHT($X$14,1),".",RIGHT(AG75,1),$A$21,"-",A73)</f>
        <v>L411.19.07.S3-03</v>
      </c>
      <c r="Y75" s="160"/>
      <c r="Z75" s="161"/>
      <c r="AA75" s="29">
        <v>5</v>
      </c>
      <c r="AB75" s="31" t="s">
        <v>5</v>
      </c>
      <c r="AC75" s="32">
        <v>28</v>
      </c>
      <c r="AD75" s="33">
        <v>0</v>
      </c>
      <c r="AE75" s="33">
        <v>28</v>
      </c>
      <c r="AF75" s="34">
        <v>0</v>
      </c>
      <c r="AG75" s="31" t="s">
        <v>55</v>
      </c>
      <c r="AH75" s="30">
        <v>32</v>
      </c>
      <c r="AI75" s="159" t="str">
        <f>CONCATENATE($F$10,$G$10,".",$H$10,".","0",RIGHT($AI$14,1),".",RIGHT(AR75,1),$A$21,"-",A73)</f>
        <v>L411.19.08.S3-03</v>
      </c>
      <c r="AJ75" s="160"/>
      <c r="AK75" s="161"/>
      <c r="AL75" s="29">
        <v>4</v>
      </c>
      <c r="AM75" s="31" t="s">
        <v>5</v>
      </c>
      <c r="AN75" s="32">
        <v>21</v>
      </c>
      <c r="AO75" s="33">
        <v>0</v>
      </c>
      <c r="AP75" s="33">
        <v>14</v>
      </c>
      <c r="AQ75" s="34">
        <v>0</v>
      </c>
      <c r="AR75" s="31" t="s">
        <v>55</v>
      </c>
      <c r="AS75" s="30">
        <v>25</v>
      </c>
    </row>
    <row r="76" spans="1:45" s="26" customFormat="1" ht="19.5" customHeight="1" thickTop="1">
      <c r="A76" s="137" t="s">
        <v>97</v>
      </c>
      <c r="B76" s="162"/>
      <c r="C76" s="163"/>
      <c r="D76" s="163"/>
      <c r="E76" s="163"/>
      <c r="F76" s="163"/>
      <c r="G76" s="163"/>
      <c r="H76" s="163"/>
      <c r="I76" s="163"/>
      <c r="J76" s="163"/>
      <c r="K76" s="163"/>
      <c r="L76" s="169"/>
      <c r="M76" s="163" t="s">
        <v>107</v>
      </c>
      <c r="N76" s="163"/>
      <c r="O76" s="163"/>
      <c r="P76" s="163"/>
      <c r="Q76" s="163"/>
      <c r="R76" s="163"/>
      <c r="S76" s="163"/>
      <c r="T76" s="163"/>
      <c r="U76" s="163"/>
      <c r="V76" s="163"/>
      <c r="W76" s="169"/>
      <c r="X76" s="162" t="s">
        <v>109</v>
      </c>
      <c r="Y76" s="163"/>
      <c r="Z76" s="163"/>
      <c r="AA76" s="163"/>
      <c r="AB76" s="163"/>
      <c r="AC76" s="163"/>
      <c r="AD76" s="163"/>
      <c r="AE76" s="163"/>
      <c r="AF76" s="163"/>
      <c r="AG76" s="163"/>
      <c r="AH76" s="169"/>
      <c r="AI76" s="163" t="s">
        <v>115</v>
      </c>
      <c r="AJ76" s="163"/>
      <c r="AK76" s="163"/>
      <c r="AL76" s="163"/>
      <c r="AM76" s="163"/>
      <c r="AN76" s="163"/>
      <c r="AO76" s="163"/>
      <c r="AP76" s="163"/>
      <c r="AQ76" s="163"/>
      <c r="AR76" s="163"/>
      <c r="AS76" s="169"/>
    </row>
    <row r="77" spans="1:45" s="26" customFormat="1" ht="19.5" customHeight="1">
      <c r="A77" s="138"/>
      <c r="B77" s="180"/>
      <c r="C77" s="170"/>
      <c r="D77" s="170"/>
      <c r="E77" s="170"/>
      <c r="F77" s="170"/>
      <c r="G77" s="170"/>
      <c r="H77" s="170"/>
      <c r="I77" s="170"/>
      <c r="J77" s="170"/>
      <c r="K77" s="170"/>
      <c r="L77" s="171"/>
      <c r="M77" s="170"/>
      <c r="N77" s="170"/>
      <c r="O77" s="170"/>
      <c r="P77" s="170"/>
      <c r="Q77" s="170"/>
      <c r="R77" s="170"/>
      <c r="S77" s="170"/>
      <c r="T77" s="170"/>
      <c r="U77" s="170"/>
      <c r="V77" s="170"/>
      <c r="W77" s="171"/>
      <c r="X77" s="180"/>
      <c r="Y77" s="170"/>
      <c r="Z77" s="170"/>
      <c r="AA77" s="170"/>
      <c r="AB77" s="170"/>
      <c r="AC77" s="170"/>
      <c r="AD77" s="170"/>
      <c r="AE77" s="170"/>
      <c r="AF77" s="170"/>
      <c r="AG77" s="170"/>
      <c r="AH77" s="171"/>
      <c r="AI77" s="170"/>
      <c r="AJ77" s="170"/>
      <c r="AK77" s="170"/>
      <c r="AL77" s="170"/>
      <c r="AM77" s="170"/>
      <c r="AN77" s="170"/>
      <c r="AO77" s="170"/>
      <c r="AP77" s="170"/>
      <c r="AQ77" s="170"/>
      <c r="AR77" s="170"/>
      <c r="AS77" s="171"/>
    </row>
    <row r="78" spans="1:45" s="26" customFormat="1" ht="19.5" customHeight="1" thickBot="1">
      <c r="A78" s="139"/>
      <c r="B78" s="159"/>
      <c r="C78" s="160"/>
      <c r="D78" s="161"/>
      <c r="E78" s="29"/>
      <c r="F78" s="31"/>
      <c r="G78" s="32"/>
      <c r="H78" s="33"/>
      <c r="I78" s="33"/>
      <c r="J78" s="34"/>
      <c r="K78" s="31"/>
      <c r="L78" s="30"/>
      <c r="M78" s="159" t="str">
        <f>CONCATENATE($F$10,$G$10,".",$H$10,".","0",RIGHT($M$14,1),".",RIGHT(V78,1),$A$30,"-",A76)</f>
        <v>L411.19.06.S6-04</v>
      </c>
      <c r="N78" s="160"/>
      <c r="O78" s="161"/>
      <c r="P78" s="29">
        <v>5</v>
      </c>
      <c r="Q78" s="31" t="s">
        <v>5</v>
      </c>
      <c r="R78" s="32">
        <v>28</v>
      </c>
      <c r="S78" s="33">
        <v>0</v>
      </c>
      <c r="T78" s="33">
        <v>28</v>
      </c>
      <c r="U78" s="34">
        <v>0</v>
      </c>
      <c r="V78" s="31" t="s">
        <v>55</v>
      </c>
      <c r="W78" s="30">
        <v>35</v>
      </c>
      <c r="X78" s="159" t="str">
        <f>CONCATENATE($F$10,$G$10,".",$H$10,".","0",RIGHT($X$14,1),".",RIGHT(AG78,1),$A$15,"-",A76)</f>
        <v>L411.19.07.S1-04</v>
      </c>
      <c r="Y78" s="160"/>
      <c r="Z78" s="161"/>
      <c r="AA78" s="29">
        <v>5</v>
      </c>
      <c r="AB78" s="31" t="s">
        <v>5</v>
      </c>
      <c r="AC78" s="32">
        <v>28</v>
      </c>
      <c r="AD78" s="33">
        <v>0</v>
      </c>
      <c r="AE78" s="33">
        <v>28</v>
      </c>
      <c r="AF78" s="34">
        <v>0</v>
      </c>
      <c r="AG78" s="31" t="s">
        <v>55</v>
      </c>
      <c r="AH78" s="30">
        <v>32</v>
      </c>
      <c r="AI78" s="159" t="str">
        <f>CONCATENATE($F$10,$G$10,".",$H$10,".","0",RIGHT($AI$14,1),".",RIGHT(AR78,1),$A$24,"-",A76)</f>
        <v>L411.19.08.S4-04</v>
      </c>
      <c r="AJ78" s="160"/>
      <c r="AK78" s="161"/>
      <c r="AL78" s="29">
        <v>3</v>
      </c>
      <c r="AM78" s="31" t="s">
        <v>5</v>
      </c>
      <c r="AN78" s="32">
        <v>21</v>
      </c>
      <c r="AO78" s="33">
        <v>0</v>
      </c>
      <c r="AP78" s="33">
        <v>14</v>
      </c>
      <c r="AQ78" s="34">
        <v>0</v>
      </c>
      <c r="AR78" s="31" t="s">
        <v>55</v>
      </c>
      <c r="AS78" s="30">
        <v>20</v>
      </c>
    </row>
    <row r="79" spans="1:45" s="26" customFormat="1" ht="19.5" customHeight="1" thickTop="1">
      <c r="A79" s="137" t="s">
        <v>98</v>
      </c>
      <c r="B79" s="173"/>
      <c r="C79" s="174"/>
      <c r="D79" s="174"/>
      <c r="E79" s="174"/>
      <c r="F79" s="174"/>
      <c r="G79" s="174"/>
      <c r="H79" s="174"/>
      <c r="I79" s="174"/>
      <c r="J79" s="174"/>
      <c r="K79" s="174"/>
      <c r="L79" s="175"/>
      <c r="M79" s="163" t="s">
        <v>145</v>
      </c>
      <c r="N79" s="163"/>
      <c r="O79" s="163"/>
      <c r="P79" s="163"/>
      <c r="Q79" s="163"/>
      <c r="R79" s="163"/>
      <c r="S79" s="163"/>
      <c r="T79" s="163"/>
      <c r="U79" s="163"/>
      <c r="V79" s="163"/>
      <c r="W79" s="169"/>
      <c r="X79" s="173" t="s">
        <v>110</v>
      </c>
      <c r="Y79" s="174"/>
      <c r="Z79" s="174"/>
      <c r="AA79" s="174"/>
      <c r="AB79" s="174"/>
      <c r="AC79" s="174"/>
      <c r="AD79" s="174"/>
      <c r="AE79" s="174"/>
      <c r="AF79" s="174"/>
      <c r="AG79" s="174"/>
      <c r="AH79" s="175"/>
      <c r="AI79" s="163" t="s">
        <v>146</v>
      </c>
      <c r="AJ79" s="163"/>
      <c r="AK79" s="163"/>
      <c r="AL79" s="163"/>
      <c r="AM79" s="163"/>
      <c r="AN79" s="163"/>
      <c r="AO79" s="163"/>
      <c r="AP79" s="163"/>
      <c r="AQ79" s="163"/>
      <c r="AR79" s="163"/>
      <c r="AS79" s="169"/>
    </row>
    <row r="80" spans="1:45" s="26" customFormat="1" ht="33.75" customHeight="1">
      <c r="A80" s="138"/>
      <c r="B80" s="176"/>
      <c r="C80" s="177"/>
      <c r="D80" s="177"/>
      <c r="E80" s="177"/>
      <c r="F80" s="177"/>
      <c r="G80" s="177"/>
      <c r="H80" s="177"/>
      <c r="I80" s="177"/>
      <c r="J80" s="177"/>
      <c r="K80" s="177"/>
      <c r="L80" s="178"/>
      <c r="M80" s="170"/>
      <c r="N80" s="170"/>
      <c r="O80" s="170"/>
      <c r="P80" s="170"/>
      <c r="Q80" s="170"/>
      <c r="R80" s="170"/>
      <c r="S80" s="170"/>
      <c r="T80" s="170"/>
      <c r="U80" s="170"/>
      <c r="V80" s="170"/>
      <c r="W80" s="171"/>
      <c r="X80" s="176"/>
      <c r="Y80" s="177"/>
      <c r="Z80" s="177"/>
      <c r="AA80" s="177"/>
      <c r="AB80" s="177"/>
      <c r="AC80" s="177"/>
      <c r="AD80" s="177"/>
      <c r="AE80" s="177"/>
      <c r="AF80" s="177"/>
      <c r="AG80" s="177"/>
      <c r="AH80" s="178"/>
      <c r="AI80" s="170"/>
      <c r="AJ80" s="170"/>
      <c r="AK80" s="170"/>
      <c r="AL80" s="170"/>
      <c r="AM80" s="170"/>
      <c r="AN80" s="170"/>
      <c r="AO80" s="170"/>
      <c r="AP80" s="170"/>
      <c r="AQ80" s="170"/>
      <c r="AR80" s="170"/>
      <c r="AS80" s="171"/>
    </row>
    <row r="81" spans="1:45" s="26" customFormat="1" ht="19.5" customHeight="1" thickBot="1">
      <c r="A81" s="139"/>
      <c r="B81" s="159"/>
      <c r="C81" s="160"/>
      <c r="D81" s="161"/>
      <c r="E81" s="29"/>
      <c r="F81" s="31"/>
      <c r="G81" s="32"/>
      <c r="H81" s="33"/>
      <c r="I81" s="33"/>
      <c r="J81" s="34"/>
      <c r="K81" s="31"/>
      <c r="L81" s="30"/>
      <c r="M81" s="159" t="str">
        <f>CONCATENATE($F$10,$G$10,".",$H$10,".","0",RIGHT($M$14,1),".",RIGHT(V81,1),$A$33,"-",A79)</f>
        <v>L411.19.06.S7-05</v>
      </c>
      <c r="N81" s="160"/>
      <c r="O81" s="161"/>
      <c r="P81" s="29">
        <v>4</v>
      </c>
      <c r="Q81" s="31" t="s">
        <v>5</v>
      </c>
      <c r="R81" s="32">
        <v>28</v>
      </c>
      <c r="S81" s="33">
        <v>0</v>
      </c>
      <c r="T81" s="33">
        <v>28</v>
      </c>
      <c r="U81" s="34">
        <v>0</v>
      </c>
      <c r="V81" s="31" t="s">
        <v>55</v>
      </c>
      <c r="W81" s="30">
        <v>25</v>
      </c>
      <c r="X81" s="159" t="str">
        <f>CONCATENATE($F$10,$G$10,".",$H$10,".","0",RIGHT($X$14,1),".",RIGHT(AG81,1),$A$18,"-",A79)</f>
        <v>L411.19.07.S2-05</v>
      </c>
      <c r="Y81" s="160"/>
      <c r="Z81" s="161"/>
      <c r="AA81" s="29">
        <v>5</v>
      </c>
      <c r="AB81" s="31" t="s">
        <v>5</v>
      </c>
      <c r="AC81" s="32">
        <v>28</v>
      </c>
      <c r="AD81" s="33">
        <v>0</v>
      </c>
      <c r="AE81" s="33">
        <v>14</v>
      </c>
      <c r="AF81" s="34">
        <v>14</v>
      </c>
      <c r="AG81" s="31" t="s">
        <v>55</v>
      </c>
      <c r="AH81" s="30">
        <v>35</v>
      </c>
      <c r="AI81" s="159" t="str">
        <f>CONCATENATE($F$10,$G$10,".",$H$10,".","0",RIGHT($AI$14,1),".",RIGHT(AR81,1),$A$27,"-",A79)</f>
        <v>L411.19.08.D5-05</v>
      </c>
      <c r="AJ81" s="160"/>
      <c r="AK81" s="161"/>
      <c r="AL81" s="29">
        <v>5</v>
      </c>
      <c r="AM81" s="31" t="s">
        <v>5</v>
      </c>
      <c r="AN81" s="32">
        <v>35</v>
      </c>
      <c r="AO81" s="33">
        <v>0</v>
      </c>
      <c r="AP81" s="33">
        <v>21</v>
      </c>
      <c r="AQ81" s="34">
        <v>14</v>
      </c>
      <c r="AR81" s="31" t="s">
        <v>48</v>
      </c>
      <c r="AS81" s="30">
        <v>31</v>
      </c>
    </row>
    <row r="82" spans="1:45" s="26" customFormat="1" ht="19.5" customHeight="1" thickTop="1">
      <c r="A82" s="137" t="s">
        <v>99</v>
      </c>
      <c r="B82" s="162"/>
      <c r="C82" s="163"/>
      <c r="D82" s="163"/>
      <c r="E82" s="163"/>
      <c r="F82" s="163"/>
      <c r="G82" s="163"/>
      <c r="H82" s="163"/>
      <c r="I82" s="163"/>
      <c r="J82" s="163"/>
      <c r="K82" s="163"/>
      <c r="L82" s="169"/>
      <c r="M82" s="163" t="s">
        <v>108</v>
      </c>
      <c r="N82" s="163"/>
      <c r="O82" s="163"/>
      <c r="P82" s="163"/>
      <c r="Q82" s="163"/>
      <c r="R82" s="163"/>
      <c r="S82" s="163"/>
      <c r="T82" s="163"/>
      <c r="U82" s="163"/>
      <c r="V82" s="163"/>
      <c r="W82" s="169"/>
      <c r="X82" s="162" t="s">
        <v>111</v>
      </c>
      <c r="Y82" s="163"/>
      <c r="Z82" s="163"/>
      <c r="AA82" s="163"/>
      <c r="AB82" s="163"/>
      <c r="AC82" s="163"/>
      <c r="AD82" s="163"/>
      <c r="AE82" s="163"/>
      <c r="AF82" s="163"/>
      <c r="AG82" s="163"/>
      <c r="AH82" s="169"/>
      <c r="AI82" s="163" t="s">
        <v>117</v>
      </c>
      <c r="AJ82" s="163"/>
      <c r="AK82" s="163"/>
      <c r="AL82" s="163"/>
      <c r="AM82" s="163"/>
      <c r="AN82" s="163"/>
      <c r="AO82" s="163"/>
      <c r="AP82" s="163"/>
      <c r="AQ82" s="163"/>
      <c r="AR82" s="163"/>
      <c r="AS82" s="169"/>
    </row>
    <row r="83" spans="1:45" s="26" customFormat="1" ht="19.5" customHeight="1">
      <c r="A83" s="138"/>
      <c r="B83" s="180"/>
      <c r="C83" s="170"/>
      <c r="D83" s="170"/>
      <c r="E83" s="170"/>
      <c r="F83" s="170"/>
      <c r="G83" s="170"/>
      <c r="H83" s="170"/>
      <c r="I83" s="170"/>
      <c r="J83" s="170"/>
      <c r="K83" s="170"/>
      <c r="L83" s="171"/>
      <c r="M83" s="170"/>
      <c r="N83" s="170"/>
      <c r="O83" s="170"/>
      <c r="P83" s="170"/>
      <c r="Q83" s="170"/>
      <c r="R83" s="170"/>
      <c r="S83" s="170"/>
      <c r="T83" s="170"/>
      <c r="U83" s="170"/>
      <c r="V83" s="170"/>
      <c r="W83" s="171"/>
      <c r="X83" s="180"/>
      <c r="Y83" s="170"/>
      <c r="Z83" s="170"/>
      <c r="AA83" s="170"/>
      <c r="AB83" s="170"/>
      <c r="AC83" s="170"/>
      <c r="AD83" s="170"/>
      <c r="AE83" s="170"/>
      <c r="AF83" s="170"/>
      <c r="AG83" s="170"/>
      <c r="AH83" s="171"/>
      <c r="AI83" s="170"/>
      <c r="AJ83" s="170"/>
      <c r="AK83" s="170"/>
      <c r="AL83" s="170"/>
      <c r="AM83" s="170"/>
      <c r="AN83" s="170"/>
      <c r="AO83" s="170"/>
      <c r="AP83" s="170"/>
      <c r="AQ83" s="170"/>
      <c r="AR83" s="170"/>
      <c r="AS83" s="171"/>
    </row>
    <row r="84" spans="1:45" s="26" customFormat="1" ht="19.5" customHeight="1" thickBot="1">
      <c r="A84" s="139"/>
      <c r="B84" s="159"/>
      <c r="C84" s="160"/>
      <c r="D84" s="161"/>
      <c r="E84" s="29"/>
      <c r="F84" s="31"/>
      <c r="G84" s="32"/>
      <c r="H84" s="33"/>
      <c r="I84" s="33"/>
      <c r="J84" s="34"/>
      <c r="K84" s="31"/>
      <c r="L84" s="30"/>
      <c r="M84" s="159" t="str">
        <f>CONCATENATE($F$10,$G$10,".",$H$10,".","0",RIGHT($M$14,1),".",RIGHT(V84,1),$A$33,"-",A82)</f>
        <v>L411.19.06. 7-06</v>
      </c>
      <c r="N84" s="160"/>
      <c r="O84" s="161"/>
      <c r="P84" s="29">
        <v>4</v>
      </c>
      <c r="Q84" s="31" t="s">
        <v>5</v>
      </c>
      <c r="R84" s="32">
        <v>28</v>
      </c>
      <c r="S84" s="33">
        <v>0</v>
      </c>
      <c r="T84" s="33">
        <v>28</v>
      </c>
      <c r="U84" s="34">
        <v>0</v>
      </c>
      <c r="V84" s="31" t="s">
        <v>70</v>
      </c>
      <c r="W84" s="30">
        <v>25</v>
      </c>
      <c r="X84" s="159" t="str">
        <f>CONCATENATE($F$10,$G$10,".",$H$10,".","0",RIGHT($X$14,1),".",RIGHT(AG84,1),$A$21,"-",A82)</f>
        <v>L411.19.07.S3-06</v>
      </c>
      <c r="Y84" s="160"/>
      <c r="Z84" s="161"/>
      <c r="AA84" s="29">
        <v>5</v>
      </c>
      <c r="AB84" s="31" t="s">
        <v>5</v>
      </c>
      <c r="AC84" s="32">
        <v>28</v>
      </c>
      <c r="AD84" s="33">
        <v>0</v>
      </c>
      <c r="AE84" s="33">
        <v>28</v>
      </c>
      <c r="AF84" s="34">
        <v>0</v>
      </c>
      <c r="AG84" s="31" t="s">
        <v>55</v>
      </c>
      <c r="AH84" s="30">
        <v>32</v>
      </c>
      <c r="AI84" s="159" t="str">
        <f>CONCATENATE($F$10,$G$10,".",$H$10,".","0",RIGHT($AI$14,1),".",RIGHT(AR84,1),$A$27,"-",A82)</f>
        <v>L411.19.08.D5-06</v>
      </c>
      <c r="AJ84" s="160"/>
      <c r="AK84" s="161"/>
      <c r="AL84" s="29">
        <v>5</v>
      </c>
      <c r="AM84" s="31" t="s">
        <v>5</v>
      </c>
      <c r="AN84" s="32">
        <v>35</v>
      </c>
      <c r="AO84" s="33">
        <v>0</v>
      </c>
      <c r="AP84" s="33">
        <v>21</v>
      </c>
      <c r="AQ84" s="34">
        <v>14</v>
      </c>
      <c r="AR84" s="31" t="s">
        <v>48</v>
      </c>
      <c r="AS84" s="30">
        <v>31</v>
      </c>
    </row>
    <row r="85" spans="1:45" s="26" customFormat="1" ht="19.5" customHeight="1" thickTop="1">
      <c r="A85" s="137" t="s">
        <v>100</v>
      </c>
      <c r="B85" s="162"/>
      <c r="C85" s="163"/>
      <c r="D85" s="163"/>
      <c r="E85" s="163"/>
      <c r="F85" s="163"/>
      <c r="G85" s="163"/>
      <c r="H85" s="163"/>
      <c r="I85" s="163"/>
      <c r="J85" s="163"/>
      <c r="K85" s="163"/>
      <c r="L85" s="169"/>
      <c r="M85" s="163"/>
      <c r="N85" s="163"/>
      <c r="O85" s="163"/>
      <c r="P85" s="163"/>
      <c r="Q85" s="163"/>
      <c r="R85" s="163"/>
      <c r="S85" s="163"/>
      <c r="T85" s="163"/>
      <c r="U85" s="163"/>
      <c r="V85" s="163"/>
      <c r="W85" s="169"/>
      <c r="X85" s="162" t="s">
        <v>147</v>
      </c>
      <c r="Y85" s="163"/>
      <c r="Z85" s="163"/>
      <c r="AA85" s="163"/>
      <c r="AB85" s="163"/>
      <c r="AC85" s="163"/>
      <c r="AD85" s="163"/>
      <c r="AE85" s="163"/>
      <c r="AF85" s="163"/>
      <c r="AG85" s="163"/>
      <c r="AH85" s="169"/>
      <c r="AI85" s="163"/>
      <c r="AJ85" s="163"/>
      <c r="AK85" s="163"/>
      <c r="AL85" s="163"/>
      <c r="AM85" s="163"/>
      <c r="AN85" s="163"/>
      <c r="AO85" s="163"/>
      <c r="AP85" s="163"/>
      <c r="AQ85" s="163"/>
      <c r="AR85" s="163"/>
      <c r="AS85" s="169"/>
    </row>
    <row r="86" spans="1:45" s="26" customFormat="1" ht="19.5" customHeight="1">
      <c r="A86" s="138"/>
      <c r="B86" s="180"/>
      <c r="C86" s="170"/>
      <c r="D86" s="170"/>
      <c r="E86" s="170"/>
      <c r="F86" s="170"/>
      <c r="G86" s="170"/>
      <c r="H86" s="170"/>
      <c r="I86" s="170"/>
      <c r="J86" s="170"/>
      <c r="K86" s="170"/>
      <c r="L86" s="171"/>
      <c r="M86" s="170"/>
      <c r="N86" s="170"/>
      <c r="O86" s="170"/>
      <c r="P86" s="170"/>
      <c r="Q86" s="170"/>
      <c r="R86" s="170"/>
      <c r="S86" s="170"/>
      <c r="T86" s="170"/>
      <c r="U86" s="170"/>
      <c r="V86" s="170"/>
      <c r="W86" s="171"/>
      <c r="X86" s="180"/>
      <c r="Y86" s="170"/>
      <c r="Z86" s="170"/>
      <c r="AA86" s="170"/>
      <c r="AB86" s="170"/>
      <c r="AC86" s="170"/>
      <c r="AD86" s="170"/>
      <c r="AE86" s="170"/>
      <c r="AF86" s="170"/>
      <c r="AG86" s="170"/>
      <c r="AH86" s="171"/>
      <c r="AI86" s="170"/>
      <c r="AJ86" s="170"/>
      <c r="AK86" s="170"/>
      <c r="AL86" s="170"/>
      <c r="AM86" s="170"/>
      <c r="AN86" s="170"/>
      <c r="AO86" s="170"/>
      <c r="AP86" s="170"/>
      <c r="AQ86" s="170"/>
      <c r="AR86" s="170"/>
      <c r="AS86" s="171"/>
    </row>
    <row r="87" spans="1:45" s="26" customFormat="1" ht="19.5" customHeight="1" thickBot="1">
      <c r="A87" s="139"/>
      <c r="B87" s="159"/>
      <c r="C87" s="160"/>
      <c r="D87" s="161"/>
      <c r="E87" s="29"/>
      <c r="F87" s="31"/>
      <c r="G87" s="32"/>
      <c r="H87" s="33"/>
      <c r="I87" s="33"/>
      <c r="J87" s="34"/>
      <c r="K87" s="31"/>
      <c r="L87" s="30"/>
      <c r="M87" s="159"/>
      <c r="N87" s="160"/>
      <c r="O87" s="161"/>
      <c r="P87" s="29"/>
      <c r="Q87" s="31"/>
      <c r="R87" s="32"/>
      <c r="S87" s="33"/>
      <c r="T87" s="33"/>
      <c r="U87" s="34"/>
      <c r="V87" s="31"/>
      <c r="W87" s="30"/>
      <c r="X87" s="159" t="str">
        <f>CONCATENATE($F$10,$G$10,".",$H$10,".","0",RIGHT($X$14,1),".",RIGHT(AG87,1),$A$24,"-",A85)</f>
        <v>L411.19.07.S4-07</v>
      </c>
      <c r="Y87" s="160"/>
      <c r="Z87" s="161"/>
      <c r="AA87" s="29">
        <v>4</v>
      </c>
      <c r="AB87" s="31" t="s">
        <v>5</v>
      </c>
      <c r="AC87" s="32">
        <v>28</v>
      </c>
      <c r="AD87" s="33">
        <v>0</v>
      </c>
      <c r="AE87" s="33">
        <v>28</v>
      </c>
      <c r="AF87" s="34">
        <v>0</v>
      </c>
      <c r="AG87" s="31" t="s">
        <v>55</v>
      </c>
      <c r="AH87" s="30">
        <v>25</v>
      </c>
      <c r="AI87" s="159"/>
      <c r="AJ87" s="160"/>
      <c r="AK87" s="161"/>
      <c r="AL87" s="29"/>
      <c r="AM87" s="31"/>
      <c r="AN87" s="32"/>
      <c r="AO87" s="33"/>
      <c r="AP87" s="33"/>
      <c r="AQ87" s="34"/>
      <c r="AR87" s="31"/>
      <c r="AS87" s="30"/>
    </row>
    <row r="88" spans="1:45" s="26" customFormat="1" ht="19.5" customHeight="1" thickTop="1">
      <c r="A88" s="137" t="s">
        <v>101</v>
      </c>
      <c r="B88" s="162"/>
      <c r="C88" s="163"/>
      <c r="D88" s="163"/>
      <c r="E88" s="164"/>
      <c r="F88" s="164"/>
      <c r="G88" s="164"/>
      <c r="H88" s="164"/>
      <c r="I88" s="164"/>
      <c r="J88" s="164"/>
      <c r="K88" s="164"/>
      <c r="L88" s="165"/>
      <c r="M88" s="163"/>
      <c r="N88" s="163"/>
      <c r="O88" s="163"/>
      <c r="P88" s="163"/>
      <c r="Q88" s="163"/>
      <c r="R88" s="163"/>
      <c r="S88" s="163"/>
      <c r="T88" s="163"/>
      <c r="U88" s="163"/>
      <c r="V88" s="163"/>
      <c r="W88" s="169"/>
      <c r="X88" s="162" t="s">
        <v>112</v>
      </c>
      <c r="Y88" s="163"/>
      <c r="Z88" s="163"/>
      <c r="AA88" s="164"/>
      <c r="AB88" s="164"/>
      <c r="AC88" s="164"/>
      <c r="AD88" s="164"/>
      <c r="AE88" s="164"/>
      <c r="AF88" s="164"/>
      <c r="AG88" s="164"/>
      <c r="AH88" s="165"/>
      <c r="AI88" s="163"/>
      <c r="AJ88" s="163"/>
      <c r="AK88" s="163"/>
      <c r="AL88" s="163"/>
      <c r="AM88" s="163"/>
      <c r="AN88" s="163"/>
      <c r="AO88" s="163"/>
      <c r="AP88" s="163"/>
      <c r="AQ88" s="163"/>
      <c r="AR88" s="163"/>
      <c r="AS88" s="169"/>
    </row>
    <row r="89" spans="1:45" s="26" customFormat="1" ht="19.5" customHeight="1">
      <c r="A89" s="138"/>
      <c r="B89" s="166"/>
      <c r="C89" s="167"/>
      <c r="D89" s="167"/>
      <c r="E89" s="167"/>
      <c r="F89" s="167"/>
      <c r="G89" s="167"/>
      <c r="H89" s="167"/>
      <c r="I89" s="167"/>
      <c r="J89" s="167"/>
      <c r="K89" s="167"/>
      <c r="L89" s="168"/>
      <c r="M89" s="170"/>
      <c r="N89" s="170"/>
      <c r="O89" s="170"/>
      <c r="P89" s="170"/>
      <c r="Q89" s="170"/>
      <c r="R89" s="170"/>
      <c r="S89" s="170"/>
      <c r="T89" s="170"/>
      <c r="U89" s="170"/>
      <c r="V89" s="170"/>
      <c r="W89" s="171"/>
      <c r="X89" s="166"/>
      <c r="Y89" s="167"/>
      <c r="Z89" s="167"/>
      <c r="AA89" s="167"/>
      <c r="AB89" s="167"/>
      <c r="AC89" s="167"/>
      <c r="AD89" s="167"/>
      <c r="AE89" s="167"/>
      <c r="AF89" s="167"/>
      <c r="AG89" s="167"/>
      <c r="AH89" s="168"/>
      <c r="AI89" s="170"/>
      <c r="AJ89" s="170"/>
      <c r="AK89" s="170"/>
      <c r="AL89" s="170"/>
      <c r="AM89" s="170"/>
      <c r="AN89" s="170"/>
      <c r="AO89" s="170"/>
      <c r="AP89" s="170"/>
      <c r="AQ89" s="170"/>
      <c r="AR89" s="170"/>
      <c r="AS89" s="171"/>
    </row>
    <row r="90" spans="1:45" s="26" customFormat="1" ht="19.5" customHeight="1" thickBot="1">
      <c r="A90" s="139"/>
      <c r="B90" s="159"/>
      <c r="C90" s="160"/>
      <c r="D90" s="161"/>
      <c r="E90" s="29"/>
      <c r="F90" s="31"/>
      <c r="G90" s="32"/>
      <c r="H90" s="33"/>
      <c r="I90" s="33"/>
      <c r="J90" s="34"/>
      <c r="K90" s="31"/>
      <c r="L90" s="30"/>
      <c r="M90" s="159"/>
      <c r="N90" s="160"/>
      <c r="O90" s="161"/>
      <c r="P90" s="29"/>
      <c r="Q90" s="31"/>
      <c r="R90" s="32"/>
      <c r="S90" s="33"/>
      <c r="T90" s="33"/>
      <c r="U90" s="34"/>
      <c r="V90" s="31"/>
      <c r="W90" s="30"/>
      <c r="X90" s="159" t="str">
        <f>CONCATENATE($F$10,$G$10,".",$H$10,".","0",RIGHT($X$14,1),".",RIGHT(AG90,1),$A$24,"-",A88)</f>
        <v>L411.19.07.S4-08</v>
      </c>
      <c r="Y90" s="160"/>
      <c r="Z90" s="161"/>
      <c r="AA90" s="29">
        <v>4</v>
      </c>
      <c r="AB90" s="31" t="s">
        <v>5</v>
      </c>
      <c r="AC90" s="32">
        <v>28</v>
      </c>
      <c r="AD90" s="33">
        <v>0</v>
      </c>
      <c r="AE90" s="33">
        <v>28</v>
      </c>
      <c r="AF90" s="34">
        <v>0</v>
      </c>
      <c r="AG90" s="31" t="s">
        <v>55</v>
      </c>
      <c r="AH90" s="30">
        <v>25</v>
      </c>
      <c r="AI90" s="159"/>
      <c r="AJ90" s="160"/>
      <c r="AK90" s="161"/>
      <c r="AL90" s="29"/>
      <c r="AM90" s="31"/>
      <c r="AN90" s="32"/>
      <c r="AO90" s="33"/>
      <c r="AP90" s="33"/>
      <c r="AQ90" s="34"/>
      <c r="AR90" s="31"/>
      <c r="AS90" s="30"/>
    </row>
    <row r="91" spans="1:45" s="26" customFormat="1" ht="19.5" customHeight="1" thickTop="1">
      <c r="A91" s="137" t="s">
        <v>102</v>
      </c>
      <c r="B91" s="194"/>
      <c r="C91" s="164"/>
      <c r="D91" s="164"/>
      <c r="E91" s="164"/>
      <c r="F91" s="164"/>
      <c r="G91" s="164"/>
      <c r="H91" s="164"/>
      <c r="I91" s="164"/>
      <c r="J91" s="164"/>
      <c r="K91" s="164"/>
      <c r="L91" s="165"/>
      <c r="M91" s="164"/>
      <c r="N91" s="164"/>
      <c r="O91" s="164"/>
      <c r="P91" s="163"/>
      <c r="Q91" s="163"/>
      <c r="R91" s="163"/>
      <c r="S91" s="163"/>
      <c r="T91" s="163"/>
      <c r="U91" s="163"/>
      <c r="V91" s="163"/>
      <c r="W91" s="169"/>
      <c r="X91" s="162" t="s">
        <v>148</v>
      </c>
      <c r="Y91" s="163"/>
      <c r="Z91" s="163"/>
      <c r="AA91" s="163"/>
      <c r="AB91" s="163"/>
      <c r="AC91" s="163"/>
      <c r="AD91" s="163"/>
      <c r="AE91" s="163"/>
      <c r="AF91" s="163"/>
      <c r="AG91" s="163"/>
      <c r="AH91" s="169"/>
      <c r="AI91" s="164"/>
      <c r="AJ91" s="164"/>
      <c r="AK91" s="164"/>
      <c r="AL91" s="163"/>
      <c r="AM91" s="163"/>
      <c r="AN91" s="163"/>
      <c r="AO91" s="163"/>
      <c r="AP91" s="163"/>
      <c r="AQ91" s="163"/>
      <c r="AR91" s="163"/>
      <c r="AS91" s="169"/>
    </row>
    <row r="92" spans="1:45" s="26" customFormat="1" ht="19.5" customHeight="1">
      <c r="A92" s="138"/>
      <c r="B92" s="166"/>
      <c r="C92" s="167"/>
      <c r="D92" s="167"/>
      <c r="E92" s="167"/>
      <c r="F92" s="167"/>
      <c r="G92" s="167"/>
      <c r="H92" s="167"/>
      <c r="I92" s="167"/>
      <c r="J92" s="167"/>
      <c r="K92" s="167"/>
      <c r="L92" s="168"/>
      <c r="M92" s="170"/>
      <c r="N92" s="170"/>
      <c r="O92" s="170"/>
      <c r="P92" s="170"/>
      <c r="Q92" s="170"/>
      <c r="R92" s="170"/>
      <c r="S92" s="170"/>
      <c r="T92" s="170"/>
      <c r="U92" s="170"/>
      <c r="V92" s="170"/>
      <c r="W92" s="171"/>
      <c r="X92" s="180"/>
      <c r="Y92" s="170"/>
      <c r="Z92" s="170"/>
      <c r="AA92" s="170"/>
      <c r="AB92" s="170"/>
      <c r="AC92" s="170"/>
      <c r="AD92" s="170"/>
      <c r="AE92" s="170"/>
      <c r="AF92" s="170"/>
      <c r="AG92" s="170"/>
      <c r="AH92" s="171"/>
      <c r="AI92" s="170"/>
      <c r="AJ92" s="170"/>
      <c r="AK92" s="170"/>
      <c r="AL92" s="170"/>
      <c r="AM92" s="170"/>
      <c r="AN92" s="170"/>
      <c r="AO92" s="170"/>
      <c r="AP92" s="170"/>
      <c r="AQ92" s="170"/>
      <c r="AR92" s="170"/>
      <c r="AS92" s="171"/>
    </row>
    <row r="93" spans="1:45" s="26" customFormat="1" ht="19.5" customHeight="1" thickBot="1">
      <c r="A93" s="139"/>
      <c r="B93" s="159"/>
      <c r="C93" s="160"/>
      <c r="D93" s="161"/>
      <c r="E93" s="29"/>
      <c r="F93" s="31"/>
      <c r="G93" s="32"/>
      <c r="H93" s="33"/>
      <c r="I93" s="33"/>
      <c r="J93" s="34"/>
      <c r="K93" s="31"/>
      <c r="L93" s="30"/>
      <c r="M93" s="159"/>
      <c r="N93" s="160"/>
      <c r="O93" s="161"/>
      <c r="P93" s="29"/>
      <c r="Q93" s="31"/>
      <c r="R93" s="32"/>
      <c r="S93" s="33"/>
      <c r="T93" s="33"/>
      <c r="U93" s="34"/>
      <c r="V93" s="31"/>
      <c r="W93" s="30"/>
      <c r="X93" s="159" t="str">
        <f>CONCATENATE($F$10,$G$10,".",$H$10,".","0",RIGHT($X$14,1),".",RIGHT(AG93,1),$A$27,"-",A91)</f>
        <v>L411.19.07.S5-09</v>
      </c>
      <c r="Y93" s="160"/>
      <c r="Z93" s="161"/>
      <c r="AA93" s="29">
        <v>5</v>
      </c>
      <c r="AB93" s="31" t="s">
        <v>42</v>
      </c>
      <c r="AC93" s="32">
        <v>28</v>
      </c>
      <c r="AD93" s="33">
        <v>0</v>
      </c>
      <c r="AE93" s="33">
        <v>28</v>
      </c>
      <c r="AF93" s="34">
        <v>0</v>
      </c>
      <c r="AG93" s="31" t="s">
        <v>55</v>
      </c>
      <c r="AH93" s="30">
        <v>32</v>
      </c>
      <c r="AI93" s="159"/>
      <c r="AJ93" s="160"/>
      <c r="AK93" s="161"/>
      <c r="AL93" s="29"/>
      <c r="AM93" s="31"/>
      <c r="AN93" s="32"/>
      <c r="AO93" s="33"/>
      <c r="AP93" s="33"/>
      <c r="AQ93" s="34"/>
      <c r="AR93" s="31"/>
      <c r="AS93" s="30"/>
    </row>
    <row r="94" spans="1:45" s="26" customFormat="1" ht="19.5" customHeight="1" thickTop="1">
      <c r="A94" s="137" t="s">
        <v>103</v>
      </c>
      <c r="B94" s="162"/>
      <c r="C94" s="163"/>
      <c r="D94" s="163"/>
      <c r="E94" s="163"/>
      <c r="F94" s="163"/>
      <c r="G94" s="163"/>
      <c r="H94" s="163"/>
      <c r="I94" s="163"/>
      <c r="J94" s="163"/>
      <c r="K94" s="163"/>
      <c r="L94" s="169"/>
      <c r="M94" s="163"/>
      <c r="N94" s="163"/>
      <c r="O94" s="163"/>
      <c r="P94" s="163"/>
      <c r="Q94" s="163"/>
      <c r="R94" s="163"/>
      <c r="S94" s="163"/>
      <c r="T94" s="163"/>
      <c r="U94" s="163"/>
      <c r="V94" s="163"/>
      <c r="W94" s="169"/>
      <c r="X94" s="162" t="s">
        <v>113</v>
      </c>
      <c r="Y94" s="163"/>
      <c r="Z94" s="163"/>
      <c r="AA94" s="163"/>
      <c r="AB94" s="163"/>
      <c r="AC94" s="163"/>
      <c r="AD94" s="163"/>
      <c r="AE94" s="163"/>
      <c r="AF94" s="163"/>
      <c r="AG94" s="163"/>
      <c r="AH94" s="169"/>
      <c r="AI94" s="163"/>
      <c r="AJ94" s="163"/>
      <c r="AK94" s="163"/>
      <c r="AL94" s="163"/>
      <c r="AM94" s="163"/>
      <c r="AN94" s="163"/>
      <c r="AO94" s="163"/>
      <c r="AP94" s="163"/>
      <c r="AQ94" s="163"/>
      <c r="AR94" s="163"/>
      <c r="AS94" s="169"/>
    </row>
    <row r="95" spans="1:45" s="26" customFormat="1" ht="33" customHeight="1">
      <c r="A95" s="138"/>
      <c r="B95" s="180"/>
      <c r="C95" s="170"/>
      <c r="D95" s="170"/>
      <c r="E95" s="170"/>
      <c r="F95" s="170"/>
      <c r="G95" s="170"/>
      <c r="H95" s="170"/>
      <c r="I95" s="170"/>
      <c r="J95" s="170"/>
      <c r="K95" s="170"/>
      <c r="L95" s="171"/>
      <c r="M95" s="170"/>
      <c r="N95" s="170"/>
      <c r="O95" s="170"/>
      <c r="P95" s="170"/>
      <c r="Q95" s="170"/>
      <c r="R95" s="170"/>
      <c r="S95" s="170"/>
      <c r="T95" s="170"/>
      <c r="U95" s="170"/>
      <c r="V95" s="170"/>
      <c r="W95" s="171"/>
      <c r="X95" s="180"/>
      <c r="Y95" s="170"/>
      <c r="Z95" s="170"/>
      <c r="AA95" s="170"/>
      <c r="AB95" s="170"/>
      <c r="AC95" s="170"/>
      <c r="AD95" s="170"/>
      <c r="AE95" s="170"/>
      <c r="AF95" s="170"/>
      <c r="AG95" s="170"/>
      <c r="AH95" s="171"/>
      <c r="AI95" s="170"/>
      <c r="AJ95" s="170"/>
      <c r="AK95" s="170"/>
      <c r="AL95" s="170"/>
      <c r="AM95" s="170"/>
      <c r="AN95" s="170"/>
      <c r="AO95" s="170"/>
      <c r="AP95" s="170"/>
      <c r="AQ95" s="170"/>
      <c r="AR95" s="170"/>
      <c r="AS95" s="171"/>
    </row>
    <row r="96" spans="1:45" s="26" customFormat="1" ht="19.5" customHeight="1" thickBot="1">
      <c r="A96" s="139"/>
      <c r="B96" s="159"/>
      <c r="C96" s="160"/>
      <c r="D96" s="161"/>
      <c r="E96" s="29"/>
      <c r="F96" s="31"/>
      <c r="G96" s="32"/>
      <c r="H96" s="33"/>
      <c r="I96" s="33"/>
      <c r="J96" s="34"/>
      <c r="K96" s="31"/>
      <c r="L96" s="30"/>
      <c r="M96" s="159"/>
      <c r="N96" s="160"/>
      <c r="O96" s="161"/>
      <c r="P96" s="29"/>
      <c r="Q96" s="31"/>
      <c r="R96" s="32"/>
      <c r="S96" s="33"/>
      <c r="T96" s="33"/>
      <c r="U96" s="34"/>
      <c r="V96" s="31"/>
      <c r="W96" s="30"/>
      <c r="X96" s="159" t="str">
        <f>CONCATENATE($F$10,$G$10,".",$H$10,".","0",RIGHT($X$14,1),".",RIGHT(AG96,1),$A$27,"-",A94)</f>
        <v>L411.19.07.S5-10</v>
      </c>
      <c r="Y96" s="160"/>
      <c r="Z96" s="161"/>
      <c r="AA96" s="29">
        <v>5</v>
      </c>
      <c r="AB96" s="31" t="s">
        <v>42</v>
      </c>
      <c r="AC96" s="32">
        <v>28</v>
      </c>
      <c r="AD96" s="33">
        <v>0</v>
      </c>
      <c r="AE96" s="33">
        <v>28</v>
      </c>
      <c r="AF96" s="34">
        <v>0</v>
      </c>
      <c r="AG96" s="31" t="s">
        <v>55</v>
      </c>
      <c r="AH96" s="30">
        <v>32</v>
      </c>
      <c r="AI96" s="159"/>
      <c r="AJ96" s="160"/>
      <c r="AK96" s="161"/>
      <c r="AL96" s="29"/>
      <c r="AM96" s="31"/>
      <c r="AN96" s="32"/>
      <c r="AO96" s="33"/>
      <c r="AP96" s="33"/>
      <c r="AQ96" s="34"/>
      <c r="AR96" s="31"/>
      <c r="AS96" s="30"/>
    </row>
    <row r="97" spans="1:45" s="26" customFormat="1" ht="19.5" customHeight="1" thickTop="1">
      <c r="A97" s="137" t="s">
        <v>104</v>
      </c>
      <c r="B97" s="162"/>
      <c r="C97" s="163"/>
      <c r="D97" s="163"/>
      <c r="E97" s="164"/>
      <c r="F97" s="164"/>
      <c r="G97" s="164"/>
      <c r="H97" s="164"/>
      <c r="I97" s="164"/>
      <c r="J97" s="164"/>
      <c r="K97" s="164"/>
      <c r="L97" s="165"/>
      <c r="M97" s="163"/>
      <c r="N97" s="163"/>
      <c r="O97" s="163"/>
      <c r="P97" s="163"/>
      <c r="Q97" s="163"/>
      <c r="R97" s="163"/>
      <c r="S97" s="163"/>
      <c r="T97" s="163"/>
      <c r="U97" s="163"/>
      <c r="V97" s="163"/>
      <c r="W97" s="169"/>
      <c r="X97" s="162" t="s">
        <v>149</v>
      </c>
      <c r="Y97" s="163"/>
      <c r="Z97" s="163"/>
      <c r="AA97" s="164"/>
      <c r="AB97" s="164"/>
      <c r="AC97" s="164"/>
      <c r="AD97" s="164"/>
      <c r="AE97" s="164"/>
      <c r="AF97" s="164"/>
      <c r="AG97" s="164"/>
      <c r="AH97" s="165"/>
      <c r="AI97" s="163"/>
      <c r="AJ97" s="163"/>
      <c r="AK97" s="163"/>
      <c r="AL97" s="163"/>
      <c r="AM97" s="163"/>
      <c r="AN97" s="163"/>
      <c r="AO97" s="163"/>
      <c r="AP97" s="163"/>
      <c r="AQ97" s="163"/>
      <c r="AR97" s="163"/>
      <c r="AS97" s="169"/>
    </row>
    <row r="98" spans="1:45" s="26" customFormat="1" ht="19.5" customHeight="1">
      <c r="A98" s="138"/>
      <c r="B98" s="166"/>
      <c r="C98" s="167"/>
      <c r="D98" s="167"/>
      <c r="E98" s="167"/>
      <c r="F98" s="167"/>
      <c r="G98" s="167"/>
      <c r="H98" s="167"/>
      <c r="I98" s="167"/>
      <c r="J98" s="167"/>
      <c r="K98" s="167"/>
      <c r="L98" s="168"/>
      <c r="M98" s="170"/>
      <c r="N98" s="170"/>
      <c r="O98" s="170"/>
      <c r="P98" s="170"/>
      <c r="Q98" s="170"/>
      <c r="R98" s="170"/>
      <c r="S98" s="170"/>
      <c r="T98" s="170"/>
      <c r="U98" s="170"/>
      <c r="V98" s="170"/>
      <c r="W98" s="171"/>
      <c r="X98" s="166"/>
      <c r="Y98" s="167"/>
      <c r="Z98" s="167"/>
      <c r="AA98" s="167"/>
      <c r="AB98" s="167"/>
      <c r="AC98" s="167"/>
      <c r="AD98" s="167"/>
      <c r="AE98" s="167"/>
      <c r="AF98" s="167"/>
      <c r="AG98" s="167"/>
      <c r="AH98" s="168"/>
      <c r="AI98" s="170"/>
      <c r="AJ98" s="170"/>
      <c r="AK98" s="170"/>
      <c r="AL98" s="170"/>
      <c r="AM98" s="170"/>
      <c r="AN98" s="170"/>
      <c r="AO98" s="170"/>
      <c r="AP98" s="170"/>
      <c r="AQ98" s="170"/>
      <c r="AR98" s="170"/>
      <c r="AS98" s="171"/>
    </row>
    <row r="99" spans="1:45" s="26" customFormat="1" ht="19.5" customHeight="1" thickBot="1">
      <c r="A99" s="139"/>
      <c r="B99" s="159"/>
      <c r="C99" s="160"/>
      <c r="D99" s="161"/>
      <c r="E99" s="29"/>
      <c r="F99" s="31"/>
      <c r="G99" s="32"/>
      <c r="H99" s="33"/>
      <c r="I99" s="33"/>
      <c r="J99" s="34"/>
      <c r="K99" s="31"/>
      <c r="L99" s="30"/>
      <c r="M99" s="159"/>
      <c r="N99" s="160"/>
      <c r="O99" s="161"/>
      <c r="P99" s="29"/>
      <c r="Q99" s="31"/>
      <c r="R99" s="32"/>
      <c r="S99" s="33"/>
      <c r="T99" s="33"/>
      <c r="U99" s="34"/>
      <c r="V99" s="31"/>
      <c r="W99" s="30"/>
      <c r="X99" s="159" t="str">
        <f>CONCATENATE($F$10,$G$10,".",$H$10,".","0",RIGHT($X$14,1),".",RIGHT(AG99,1),$A$30,"-",A97)</f>
        <v>L411.19.07.S6-11</v>
      </c>
      <c r="Y99" s="160"/>
      <c r="Z99" s="161"/>
      <c r="AA99" s="29">
        <v>4</v>
      </c>
      <c r="AB99" s="31" t="s">
        <v>42</v>
      </c>
      <c r="AC99" s="32">
        <v>28</v>
      </c>
      <c r="AD99" s="33">
        <v>0</v>
      </c>
      <c r="AE99" s="33">
        <v>28</v>
      </c>
      <c r="AF99" s="34">
        <v>0</v>
      </c>
      <c r="AG99" s="31" t="s">
        <v>55</v>
      </c>
      <c r="AH99" s="30">
        <v>30</v>
      </c>
      <c r="AI99" s="159"/>
      <c r="AJ99" s="160"/>
      <c r="AK99" s="161"/>
      <c r="AL99" s="29"/>
      <c r="AM99" s="31"/>
      <c r="AN99" s="32"/>
      <c r="AO99" s="33"/>
      <c r="AP99" s="33"/>
      <c r="AQ99" s="34"/>
      <c r="AR99" s="31"/>
      <c r="AS99" s="30"/>
    </row>
    <row r="100" spans="1:45" s="26" customFormat="1" ht="19.5" customHeight="1" thickTop="1">
      <c r="A100" s="137" t="s">
        <v>105</v>
      </c>
      <c r="B100" s="194"/>
      <c r="C100" s="164"/>
      <c r="D100" s="164"/>
      <c r="E100" s="164"/>
      <c r="F100" s="164"/>
      <c r="G100" s="164"/>
      <c r="H100" s="164"/>
      <c r="I100" s="164"/>
      <c r="J100" s="164"/>
      <c r="K100" s="164"/>
      <c r="L100" s="165"/>
      <c r="M100" s="164"/>
      <c r="N100" s="164"/>
      <c r="O100" s="164"/>
      <c r="P100" s="163"/>
      <c r="Q100" s="163"/>
      <c r="R100" s="163"/>
      <c r="S100" s="163"/>
      <c r="T100" s="163"/>
      <c r="U100" s="163"/>
      <c r="V100" s="163"/>
      <c r="W100" s="169"/>
      <c r="X100" s="162" t="s">
        <v>114</v>
      </c>
      <c r="Y100" s="164"/>
      <c r="Z100" s="164"/>
      <c r="AA100" s="164"/>
      <c r="AB100" s="164"/>
      <c r="AC100" s="164"/>
      <c r="AD100" s="164"/>
      <c r="AE100" s="164"/>
      <c r="AF100" s="164"/>
      <c r="AG100" s="164"/>
      <c r="AH100" s="165"/>
      <c r="AI100" s="164"/>
      <c r="AJ100" s="164"/>
      <c r="AK100" s="164"/>
      <c r="AL100" s="163"/>
      <c r="AM100" s="163"/>
      <c r="AN100" s="163"/>
      <c r="AO100" s="163"/>
      <c r="AP100" s="163"/>
      <c r="AQ100" s="163"/>
      <c r="AR100" s="163"/>
      <c r="AS100" s="169"/>
    </row>
    <row r="101" spans="1:45" s="26" customFormat="1" ht="19.5" customHeight="1">
      <c r="A101" s="138"/>
      <c r="B101" s="166"/>
      <c r="C101" s="167"/>
      <c r="D101" s="167"/>
      <c r="E101" s="167"/>
      <c r="F101" s="167"/>
      <c r="G101" s="167"/>
      <c r="H101" s="167"/>
      <c r="I101" s="167"/>
      <c r="J101" s="167"/>
      <c r="K101" s="167"/>
      <c r="L101" s="168"/>
      <c r="M101" s="170"/>
      <c r="N101" s="170"/>
      <c r="O101" s="170"/>
      <c r="P101" s="170"/>
      <c r="Q101" s="170"/>
      <c r="R101" s="170"/>
      <c r="S101" s="170"/>
      <c r="T101" s="170"/>
      <c r="U101" s="170"/>
      <c r="V101" s="170"/>
      <c r="W101" s="171"/>
      <c r="X101" s="166"/>
      <c r="Y101" s="167"/>
      <c r="Z101" s="167"/>
      <c r="AA101" s="167"/>
      <c r="AB101" s="167"/>
      <c r="AC101" s="167"/>
      <c r="AD101" s="167"/>
      <c r="AE101" s="167"/>
      <c r="AF101" s="167"/>
      <c r="AG101" s="167"/>
      <c r="AH101" s="168"/>
      <c r="AI101" s="170"/>
      <c r="AJ101" s="170"/>
      <c r="AK101" s="170"/>
      <c r="AL101" s="170"/>
      <c r="AM101" s="170"/>
      <c r="AN101" s="170"/>
      <c r="AO101" s="170"/>
      <c r="AP101" s="170"/>
      <c r="AQ101" s="170"/>
      <c r="AR101" s="170"/>
      <c r="AS101" s="171"/>
    </row>
    <row r="102" spans="1:45" s="26" customFormat="1" ht="19.5" customHeight="1" thickBot="1">
      <c r="A102" s="139"/>
      <c r="B102" s="159"/>
      <c r="C102" s="160"/>
      <c r="D102" s="161"/>
      <c r="E102" s="29"/>
      <c r="F102" s="31"/>
      <c r="G102" s="32"/>
      <c r="H102" s="33"/>
      <c r="I102" s="33"/>
      <c r="J102" s="34"/>
      <c r="K102" s="31"/>
      <c r="L102" s="30"/>
      <c r="M102" s="159"/>
      <c r="N102" s="160"/>
      <c r="O102" s="161"/>
      <c r="P102" s="29"/>
      <c r="Q102" s="31"/>
      <c r="R102" s="32"/>
      <c r="S102" s="33"/>
      <c r="T102" s="33"/>
      <c r="U102" s="34"/>
      <c r="V102" s="31"/>
      <c r="W102" s="30"/>
      <c r="X102" s="159" t="str">
        <f>CONCATENATE($F$10,$G$10,".",$H$10,".","0",RIGHT($X$14,1),".",RIGHT(AG102,1),$A$30,"-",A100)</f>
        <v>L411.19.07.S6-12</v>
      </c>
      <c r="Y102" s="160"/>
      <c r="Z102" s="161"/>
      <c r="AA102" s="29">
        <v>4</v>
      </c>
      <c r="AB102" s="31" t="s">
        <v>42</v>
      </c>
      <c r="AC102" s="32">
        <v>28</v>
      </c>
      <c r="AD102" s="33">
        <v>0</v>
      </c>
      <c r="AE102" s="33">
        <v>28</v>
      </c>
      <c r="AF102" s="34">
        <v>0</v>
      </c>
      <c r="AG102" s="31" t="s">
        <v>55</v>
      </c>
      <c r="AH102" s="30">
        <v>30</v>
      </c>
      <c r="AI102" s="159"/>
      <c r="AJ102" s="160"/>
      <c r="AK102" s="161"/>
      <c r="AL102" s="29"/>
      <c r="AM102" s="31"/>
      <c r="AN102" s="32"/>
      <c r="AO102" s="33"/>
      <c r="AP102" s="33"/>
      <c r="AQ102" s="34"/>
      <c r="AR102" s="31"/>
      <c r="AS102" s="30"/>
    </row>
    <row r="103" spans="1:45" s="6" customFormat="1" ht="19.5" customHeight="1" thickTop="1">
      <c r="A103" s="59"/>
      <c r="B103" s="60"/>
      <c r="C103" s="60"/>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0"/>
      <c r="AI103" s="60"/>
      <c r="AJ103" s="60"/>
      <c r="AK103" s="60"/>
      <c r="AL103" s="60"/>
      <c r="AM103" s="60"/>
      <c r="AN103" s="60"/>
      <c r="AO103" s="60"/>
      <c r="AP103" s="60"/>
      <c r="AQ103" s="60"/>
      <c r="AR103" s="60"/>
      <c r="AS103" s="60"/>
    </row>
    <row r="104" s="6" customFormat="1" ht="15.75" thickBot="1"/>
    <row r="105" spans="2:36" s="6" customFormat="1" ht="34.5" customHeight="1" thickBot="1">
      <c r="B105" s="61"/>
      <c r="C105" s="61"/>
      <c r="D105" s="61"/>
      <c r="E105" s="61"/>
      <c r="F105" s="61"/>
      <c r="G105" s="61"/>
      <c r="H105" s="61"/>
      <c r="I105" s="61"/>
      <c r="J105" s="61"/>
      <c r="K105" s="61"/>
      <c r="L105" s="61"/>
      <c r="M105" s="61"/>
      <c r="N105" s="61"/>
      <c r="O105" s="61"/>
      <c r="P105" s="61"/>
      <c r="Q105" s="203" t="s">
        <v>150</v>
      </c>
      <c r="R105" s="204"/>
      <c r="S105" s="204"/>
      <c r="T105" s="204"/>
      <c r="U105" s="204"/>
      <c r="V105" s="204"/>
      <c r="W105" s="204"/>
      <c r="X105" s="204"/>
      <c r="Y105" s="204"/>
      <c r="Z105" s="204"/>
      <c r="AA105" s="204"/>
      <c r="AB105" s="204"/>
      <c r="AC105" s="204"/>
      <c r="AD105" s="204"/>
      <c r="AE105" s="204"/>
      <c r="AF105" s="204"/>
      <c r="AG105" s="204"/>
      <c r="AH105" s="204"/>
      <c r="AI105" s="204"/>
      <c r="AJ105" s="205"/>
    </row>
    <row r="106" s="6" customFormat="1" ht="15"/>
    <row r="107" spans="1:40" s="6" customFormat="1" ht="15.75">
      <c r="A107" s="52" t="s">
        <v>28</v>
      </c>
      <c r="AN107" s="53" t="s">
        <v>34</v>
      </c>
    </row>
    <row r="108" spans="1:38" s="6" customFormat="1" ht="15.75">
      <c r="A108" s="7" t="s">
        <v>33</v>
      </c>
      <c r="AL108" s="7" t="s">
        <v>73</v>
      </c>
    </row>
    <row r="109" spans="1:37" s="6" customFormat="1" ht="15.75">
      <c r="A109" s="7"/>
      <c r="AK109" s="7"/>
    </row>
    <row r="110" spans="1:45" s="26" customFormat="1" ht="18">
      <c r="A110" s="206" t="s">
        <v>27</v>
      </c>
      <c r="B110" s="206"/>
      <c r="C110" s="206"/>
      <c r="D110" s="206"/>
      <c r="E110" s="206"/>
      <c r="F110" s="206"/>
      <c r="G110" s="206"/>
      <c r="H110" s="206"/>
      <c r="I110" s="206"/>
      <c r="J110" s="206"/>
      <c r="K110" s="206"/>
      <c r="L110" s="206"/>
      <c r="M110" s="206"/>
      <c r="N110" s="206"/>
      <c r="O110" s="206"/>
      <c r="P110" s="206"/>
      <c r="Q110" s="206"/>
      <c r="R110" s="206"/>
      <c r="S110" s="206"/>
      <c r="T110" s="206"/>
      <c r="U110" s="206"/>
      <c r="V110" s="206"/>
      <c r="W110" s="206"/>
      <c r="X110" s="206"/>
      <c r="Y110" s="206"/>
      <c r="Z110" s="206"/>
      <c r="AA110" s="206"/>
      <c r="AB110" s="206"/>
      <c r="AC110" s="206"/>
      <c r="AD110" s="206"/>
      <c r="AE110" s="206"/>
      <c r="AF110" s="206"/>
      <c r="AG110" s="206"/>
      <c r="AH110" s="206"/>
      <c r="AI110" s="206"/>
      <c r="AJ110" s="206"/>
      <c r="AK110" s="206"/>
      <c r="AL110" s="206"/>
      <c r="AM110" s="206"/>
      <c r="AN110" s="206"/>
      <c r="AO110" s="206"/>
      <c r="AP110" s="206"/>
      <c r="AQ110" s="206"/>
      <c r="AR110" s="206"/>
      <c r="AS110" s="206"/>
    </row>
    <row r="111" spans="1:45" s="26" customFormat="1" ht="18.75" thickBot="1">
      <c r="A111" s="179" t="s">
        <v>182</v>
      </c>
      <c r="B111" s="179"/>
      <c r="C111" s="179"/>
      <c r="D111" s="179"/>
      <c r="E111" s="179"/>
      <c r="F111" s="179"/>
      <c r="G111" s="179"/>
      <c r="H111" s="179"/>
      <c r="I111" s="179"/>
      <c r="J111" s="179"/>
      <c r="K111" s="179"/>
      <c r="L111" s="179"/>
      <c r="M111" s="179"/>
      <c r="N111" s="179"/>
      <c r="O111" s="179"/>
      <c r="P111" s="179"/>
      <c r="Q111" s="179"/>
      <c r="R111" s="179"/>
      <c r="S111" s="179"/>
      <c r="T111" s="179"/>
      <c r="U111" s="179"/>
      <c r="V111" s="179"/>
      <c r="W111" s="179"/>
      <c r="X111" s="179"/>
      <c r="Y111" s="179"/>
      <c r="Z111" s="179"/>
      <c r="AA111" s="179"/>
      <c r="AB111" s="179"/>
      <c r="AC111" s="179"/>
      <c r="AD111" s="179"/>
      <c r="AE111" s="179"/>
      <c r="AF111" s="179"/>
      <c r="AG111" s="179"/>
      <c r="AH111" s="179"/>
      <c r="AI111" s="179"/>
      <c r="AJ111" s="179"/>
      <c r="AK111" s="179"/>
      <c r="AL111" s="179"/>
      <c r="AM111" s="179"/>
      <c r="AN111" s="179"/>
      <c r="AO111" s="179"/>
      <c r="AP111" s="179"/>
      <c r="AQ111" s="179"/>
      <c r="AR111" s="179"/>
      <c r="AS111" s="179"/>
    </row>
    <row r="112" spans="2:45" s="26" customFormat="1" ht="19.5" thickBot="1" thickTop="1">
      <c r="B112" s="154" t="s">
        <v>24</v>
      </c>
      <c r="C112" s="154"/>
      <c r="D112" s="154"/>
      <c r="E112" s="154"/>
      <c r="F112" s="154"/>
      <c r="G112" s="154"/>
      <c r="H112" s="154"/>
      <c r="I112" s="154"/>
      <c r="J112" s="154"/>
      <c r="K112" s="154"/>
      <c r="L112" s="154"/>
      <c r="M112" s="154"/>
      <c r="N112" s="154"/>
      <c r="O112" s="154"/>
      <c r="P112" s="154"/>
      <c r="Q112" s="154"/>
      <c r="R112" s="154"/>
      <c r="S112" s="154"/>
      <c r="T112" s="154"/>
      <c r="U112" s="154"/>
      <c r="V112" s="154"/>
      <c r="W112" s="154"/>
      <c r="X112" s="154" t="s">
        <v>25</v>
      </c>
      <c r="Y112" s="154"/>
      <c r="Z112" s="154"/>
      <c r="AA112" s="154"/>
      <c r="AB112" s="154"/>
      <c r="AC112" s="154"/>
      <c r="AD112" s="154"/>
      <c r="AE112" s="154"/>
      <c r="AF112" s="154"/>
      <c r="AG112" s="154"/>
      <c r="AH112" s="154"/>
      <c r="AI112" s="154"/>
      <c r="AJ112" s="154"/>
      <c r="AK112" s="154"/>
      <c r="AL112" s="154"/>
      <c r="AM112" s="154"/>
      <c r="AN112" s="154"/>
      <c r="AO112" s="154"/>
      <c r="AP112" s="154"/>
      <c r="AQ112" s="154"/>
      <c r="AR112" s="154"/>
      <c r="AS112" s="154"/>
    </row>
    <row r="113" spans="1:45" s="26" customFormat="1" ht="18" customHeight="1" thickBot="1" thickTop="1">
      <c r="A113" s="27"/>
      <c r="B113" s="193" t="s">
        <v>29</v>
      </c>
      <c r="C113" s="191"/>
      <c r="D113" s="191"/>
      <c r="E113" s="191"/>
      <c r="F113" s="191"/>
      <c r="G113" s="191"/>
      <c r="H113" s="191"/>
      <c r="I113" s="191"/>
      <c r="J113" s="191"/>
      <c r="K113" s="191"/>
      <c r="L113" s="192"/>
      <c r="M113" s="191" t="s">
        <v>30</v>
      </c>
      <c r="N113" s="191"/>
      <c r="O113" s="191"/>
      <c r="P113" s="191"/>
      <c r="Q113" s="191"/>
      <c r="R113" s="191"/>
      <c r="S113" s="191"/>
      <c r="T113" s="191"/>
      <c r="U113" s="191"/>
      <c r="V113" s="191"/>
      <c r="W113" s="192"/>
      <c r="X113" s="193" t="s">
        <v>31</v>
      </c>
      <c r="Y113" s="191"/>
      <c r="Z113" s="191"/>
      <c r="AA113" s="191"/>
      <c r="AB113" s="191"/>
      <c r="AC113" s="191"/>
      <c r="AD113" s="191"/>
      <c r="AE113" s="191"/>
      <c r="AF113" s="191"/>
      <c r="AG113" s="191"/>
      <c r="AH113" s="192"/>
      <c r="AI113" s="191" t="s">
        <v>32</v>
      </c>
      <c r="AJ113" s="191"/>
      <c r="AK113" s="191"/>
      <c r="AL113" s="191"/>
      <c r="AM113" s="191"/>
      <c r="AN113" s="191"/>
      <c r="AO113" s="191"/>
      <c r="AP113" s="191"/>
      <c r="AQ113" s="191"/>
      <c r="AR113" s="191"/>
      <c r="AS113" s="192"/>
    </row>
    <row r="114" spans="1:45" s="26" customFormat="1" ht="18" customHeight="1" thickTop="1">
      <c r="A114" s="138" t="s">
        <v>94</v>
      </c>
      <c r="B114" s="183" t="s">
        <v>74</v>
      </c>
      <c r="C114" s="184"/>
      <c r="D114" s="184"/>
      <c r="E114" s="184"/>
      <c r="F114" s="184"/>
      <c r="G114" s="184"/>
      <c r="H114" s="184"/>
      <c r="I114" s="184"/>
      <c r="J114" s="184"/>
      <c r="K114" s="184"/>
      <c r="L114" s="185"/>
      <c r="M114" s="163" t="s">
        <v>75</v>
      </c>
      <c r="N114" s="163"/>
      <c r="O114" s="163"/>
      <c r="P114" s="163"/>
      <c r="Q114" s="163"/>
      <c r="R114" s="163"/>
      <c r="S114" s="163"/>
      <c r="T114" s="163"/>
      <c r="U114" s="163"/>
      <c r="V114" s="163"/>
      <c r="W114" s="169"/>
      <c r="X114" s="183" t="s">
        <v>71</v>
      </c>
      <c r="Y114" s="184"/>
      <c r="Z114" s="184"/>
      <c r="AA114" s="184"/>
      <c r="AB114" s="184"/>
      <c r="AC114" s="184"/>
      <c r="AD114" s="184"/>
      <c r="AE114" s="184"/>
      <c r="AF114" s="184"/>
      <c r="AG114" s="184"/>
      <c r="AH114" s="185"/>
      <c r="AI114" s="163" t="s">
        <v>72</v>
      </c>
      <c r="AJ114" s="163"/>
      <c r="AK114" s="163"/>
      <c r="AL114" s="163"/>
      <c r="AM114" s="163"/>
      <c r="AN114" s="163"/>
      <c r="AO114" s="163"/>
      <c r="AP114" s="163"/>
      <c r="AQ114" s="163"/>
      <c r="AR114" s="163"/>
      <c r="AS114" s="169"/>
    </row>
    <row r="115" spans="1:45" s="26" customFormat="1" ht="18" customHeight="1">
      <c r="A115" s="138"/>
      <c r="B115" s="180"/>
      <c r="C115" s="170"/>
      <c r="D115" s="170"/>
      <c r="E115" s="170"/>
      <c r="F115" s="170"/>
      <c r="G115" s="170"/>
      <c r="H115" s="170"/>
      <c r="I115" s="170"/>
      <c r="J115" s="170"/>
      <c r="K115" s="170"/>
      <c r="L115" s="171"/>
      <c r="M115" s="170"/>
      <c r="N115" s="170"/>
      <c r="O115" s="170"/>
      <c r="P115" s="170"/>
      <c r="Q115" s="170"/>
      <c r="R115" s="170"/>
      <c r="S115" s="170"/>
      <c r="T115" s="170"/>
      <c r="U115" s="170"/>
      <c r="V115" s="170"/>
      <c r="W115" s="171"/>
      <c r="X115" s="180"/>
      <c r="Y115" s="170"/>
      <c r="Z115" s="170"/>
      <c r="AA115" s="170"/>
      <c r="AB115" s="170"/>
      <c r="AC115" s="170"/>
      <c r="AD115" s="170"/>
      <c r="AE115" s="170"/>
      <c r="AF115" s="170"/>
      <c r="AG115" s="170"/>
      <c r="AH115" s="171"/>
      <c r="AI115" s="170"/>
      <c r="AJ115" s="170"/>
      <c r="AK115" s="170"/>
      <c r="AL115" s="170"/>
      <c r="AM115" s="170"/>
      <c r="AN115" s="170"/>
      <c r="AO115" s="170"/>
      <c r="AP115" s="170"/>
      <c r="AQ115" s="170"/>
      <c r="AR115" s="170"/>
      <c r="AS115" s="171"/>
    </row>
    <row r="116" spans="1:45" s="26" customFormat="1" ht="18" customHeight="1" thickBot="1">
      <c r="A116" s="139"/>
      <c r="B116" s="159" t="str">
        <f>CONCATENATE($F$10,$G$10,".",$H$10,".","0",RIGHT($B$14,1),".",RIGHT(K116,1),$A114)</f>
        <v>L411.19.05.f01</v>
      </c>
      <c r="C116" s="160"/>
      <c r="D116" s="161"/>
      <c r="E116" s="29">
        <v>3</v>
      </c>
      <c r="F116" s="31" t="s">
        <v>42</v>
      </c>
      <c r="G116" s="32">
        <v>28</v>
      </c>
      <c r="H116" s="33">
        <v>14</v>
      </c>
      <c r="I116" s="33">
        <v>0</v>
      </c>
      <c r="J116" s="34">
        <v>0</v>
      </c>
      <c r="K116" s="31" t="s">
        <v>130</v>
      </c>
      <c r="L116" s="30">
        <v>10</v>
      </c>
      <c r="M116" s="159" t="str">
        <f>CONCATENATE($F$10,$G$10,".",$H$10,".","0",RIGHT($M$14,1),".",RIGHT(V116,1),$A114)</f>
        <v>L411.19.06.f01</v>
      </c>
      <c r="N116" s="160"/>
      <c r="O116" s="161"/>
      <c r="P116" s="29">
        <v>4</v>
      </c>
      <c r="Q116" s="31" t="s">
        <v>42</v>
      </c>
      <c r="R116" s="32">
        <v>28</v>
      </c>
      <c r="S116" s="33">
        <v>0</v>
      </c>
      <c r="T116" s="33">
        <v>28</v>
      </c>
      <c r="U116" s="34">
        <v>0</v>
      </c>
      <c r="V116" s="31" t="s">
        <v>130</v>
      </c>
      <c r="W116" s="30">
        <v>15</v>
      </c>
      <c r="X116" s="159" t="str">
        <f>CONCATENATE($F$10,$G$10,".",$H$10,".","0",RIGHT($X$14,1),".",RIGHT(AG116,1),$A114)</f>
        <v>L411.19.07.f01</v>
      </c>
      <c r="Y116" s="160"/>
      <c r="Z116" s="161"/>
      <c r="AA116" s="29">
        <v>4</v>
      </c>
      <c r="AB116" s="31" t="s">
        <v>42</v>
      </c>
      <c r="AC116" s="32">
        <v>28</v>
      </c>
      <c r="AD116" s="33">
        <v>0</v>
      </c>
      <c r="AE116" s="33">
        <v>14</v>
      </c>
      <c r="AF116" s="34">
        <v>0</v>
      </c>
      <c r="AG116" s="31" t="s">
        <v>130</v>
      </c>
      <c r="AH116" s="30">
        <v>15</v>
      </c>
      <c r="AI116" s="159" t="str">
        <f>CONCATENATE($F$10,$G$10,".",$H$10,".","0",RIGHT($AI$14,1),".",RIGHT(AR116,1),$A114)</f>
        <v>L411.19.08.f01</v>
      </c>
      <c r="AJ116" s="160"/>
      <c r="AK116" s="161"/>
      <c r="AL116" s="29">
        <v>4</v>
      </c>
      <c r="AM116" s="31" t="s">
        <v>42</v>
      </c>
      <c r="AN116" s="32">
        <v>28</v>
      </c>
      <c r="AO116" s="33">
        <v>0</v>
      </c>
      <c r="AP116" s="33">
        <v>28</v>
      </c>
      <c r="AQ116" s="34">
        <v>0</v>
      </c>
      <c r="AR116" s="31" t="s">
        <v>130</v>
      </c>
      <c r="AS116" s="30">
        <v>15</v>
      </c>
    </row>
    <row r="117" spans="1:45" s="26" customFormat="1" ht="18" customHeight="1" thickTop="1">
      <c r="A117" s="137" t="s">
        <v>95</v>
      </c>
      <c r="B117" s="162"/>
      <c r="C117" s="163"/>
      <c r="D117" s="163"/>
      <c r="E117" s="163"/>
      <c r="F117" s="163"/>
      <c r="G117" s="163"/>
      <c r="H117" s="163"/>
      <c r="I117" s="163"/>
      <c r="J117" s="163"/>
      <c r="K117" s="163"/>
      <c r="L117" s="169"/>
      <c r="M117" s="163" t="s">
        <v>76</v>
      </c>
      <c r="N117" s="163"/>
      <c r="O117" s="163"/>
      <c r="P117" s="163"/>
      <c r="Q117" s="163"/>
      <c r="R117" s="163"/>
      <c r="S117" s="163"/>
      <c r="T117" s="163"/>
      <c r="U117" s="163"/>
      <c r="V117" s="163"/>
      <c r="W117" s="169"/>
      <c r="X117" s="162"/>
      <c r="Y117" s="163"/>
      <c r="Z117" s="163"/>
      <c r="AA117" s="163"/>
      <c r="AB117" s="163"/>
      <c r="AC117" s="163"/>
      <c r="AD117" s="163"/>
      <c r="AE117" s="163"/>
      <c r="AF117" s="163"/>
      <c r="AG117" s="163"/>
      <c r="AH117" s="169"/>
      <c r="AI117" s="163" t="s">
        <v>80</v>
      </c>
      <c r="AJ117" s="163"/>
      <c r="AK117" s="163"/>
      <c r="AL117" s="163"/>
      <c r="AM117" s="163"/>
      <c r="AN117" s="163"/>
      <c r="AO117" s="163"/>
      <c r="AP117" s="163"/>
      <c r="AQ117" s="163"/>
      <c r="AR117" s="163"/>
      <c r="AS117" s="169"/>
    </row>
    <row r="118" spans="1:45" s="26" customFormat="1" ht="18" customHeight="1">
      <c r="A118" s="138"/>
      <c r="B118" s="180"/>
      <c r="C118" s="170"/>
      <c r="D118" s="170"/>
      <c r="E118" s="170"/>
      <c r="F118" s="170"/>
      <c r="G118" s="170"/>
      <c r="H118" s="170"/>
      <c r="I118" s="170"/>
      <c r="J118" s="170"/>
      <c r="K118" s="170"/>
      <c r="L118" s="171"/>
      <c r="M118" s="170"/>
      <c r="N118" s="170"/>
      <c r="O118" s="170"/>
      <c r="P118" s="170"/>
      <c r="Q118" s="170"/>
      <c r="R118" s="170"/>
      <c r="S118" s="170"/>
      <c r="T118" s="170"/>
      <c r="U118" s="170"/>
      <c r="V118" s="170"/>
      <c r="W118" s="171"/>
      <c r="X118" s="180"/>
      <c r="Y118" s="170"/>
      <c r="Z118" s="170"/>
      <c r="AA118" s="170"/>
      <c r="AB118" s="170"/>
      <c r="AC118" s="170"/>
      <c r="AD118" s="170"/>
      <c r="AE118" s="170"/>
      <c r="AF118" s="170"/>
      <c r="AG118" s="170"/>
      <c r="AH118" s="171"/>
      <c r="AI118" s="170"/>
      <c r="AJ118" s="170"/>
      <c r="AK118" s="170"/>
      <c r="AL118" s="170"/>
      <c r="AM118" s="170"/>
      <c r="AN118" s="170"/>
      <c r="AO118" s="170"/>
      <c r="AP118" s="170"/>
      <c r="AQ118" s="170"/>
      <c r="AR118" s="170"/>
      <c r="AS118" s="171"/>
    </row>
    <row r="119" spans="1:45" s="26" customFormat="1" ht="18" customHeight="1" thickBot="1">
      <c r="A119" s="139"/>
      <c r="B119" s="159"/>
      <c r="C119" s="160"/>
      <c r="D119" s="161"/>
      <c r="E119" s="29"/>
      <c r="F119" s="31"/>
      <c r="G119" s="32"/>
      <c r="H119" s="33"/>
      <c r="I119" s="33"/>
      <c r="J119" s="34"/>
      <c r="K119" s="31"/>
      <c r="L119" s="30"/>
      <c r="M119" s="159" t="str">
        <f>CONCATENATE($F$10,$G$10,".",$H$10,".","0",RIGHT($M$14,1),".",RIGHT(V119,1),$A117)</f>
        <v>L411.19.06.f02</v>
      </c>
      <c r="N119" s="160"/>
      <c r="O119" s="161"/>
      <c r="P119" s="29">
        <v>4</v>
      </c>
      <c r="Q119" s="31" t="s">
        <v>42</v>
      </c>
      <c r="R119" s="32">
        <v>28</v>
      </c>
      <c r="S119" s="33">
        <v>0</v>
      </c>
      <c r="T119" s="33">
        <v>14</v>
      </c>
      <c r="U119" s="34">
        <v>0</v>
      </c>
      <c r="V119" s="31" t="s">
        <v>130</v>
      </c>
      <c r="W119" s="30">
        <v>15</v>
      </c>
      <c r="X119" s="159"/>
      <c r="Y119" s="160"/>
      <c r="Z119" s="161"/>
      <c r="AA119" s="29"/>
      <c r="AB119" s="31"/>
      <c r="AC119" s="32"/>
      <c r="AD119" s="33"/>
      <c r="AE119" s="33"/>
      <c r="AF119" s="34"/>
      <c r="AG119" s="31"/>
      <c r="AH119" s="30"/>
      <c r="AI119" s="159" t="str">
        <f>CONCATENATE($F$10,$G$10,".",$H$10,".","0",RIGHT($AI$14,1),".",RIGHT(AR119,1),$A117)</f>
        <v>L411.19.08.f02</v>
      </c>
      <c r="AJ119" s="160"/>
      <c r="AK119" s="161"/>
      <c r="AL119" s="29">
        <v>2</v>
      </c>
      <c r="AM119" s="31" t="s">
        <v>50</v>
      </c>
      <c r="AN119" s="32">
        <v>0</v>
      </c>
      <c r="AO119" s="33">
        <v>0</v>
      </c>
      <c r="AP119" s="33">
        <v>28</v>
      </c>
      <c r="AQ119" s="34">
        <v>0</v>
      </c>
      <c r="AR119" s="31" t="s">
        <v>130</v>
      </c>
      <c r="AS119" s="30">
        <v>5</v>
      </c>
    </row>
    <row r="120" spans="1:45" s="26" customFormat="1" ht="18" customHeight="1" thickTop="1">
      <c r="A120" s="137" t="s">
        <v>96</v>
      </c>
      <c r="B120" s="173"/>
      <c r="C120" s="174"/>
      <c r="D120" s="174"/>
      <c r="E120" s="174"/>
      <c r="F120" s="174"/>
      <c r="G120" s="174"/>
      <c r="H120" s="174"/>
      <c r="I120" s="174"/>
      <c r="J120" s="174"/>
      <c r="K120" s="174"/>
      <c r="L120" s="175"/>
      <c r="M120" s="163" t="s">
        <v>80</v>
      </c>
      <c r="N120" s="163"/>
      <c r="O120" s="163"/>
      <c r="P120" s="163"/>
      <c r="Q120" s="163"/>
      <c r="R120" s="163"/>
      <c r="S120" s="163"/>
      <c r="T120" s="163"/>
      <c r="U120" s="163"/>
      <c r="V120" s="163"/>
      <c r="W120" s="169"/>
      <c r="X120" s="173"/>
      <c r="Y120" s="174"/>
      <c r="Z120" s="174"/>
      <c r="AA120" s="174"/>
      <c r="AB120" s="174"/>
      <c r="AC120" s="174"/>
      <c r="AD120" s="174"/>
      <c r="AE120" s="174"/>
      <c r="AF120" s="174"/>
      <c r="AG120" s="174"/>
      <c r="AH120" s="175"/>
      <c r="AI120" s="163"/>
      <c r="AJ120" s="163"/>
      <c r="AK120" s="163"/>
      <c r="AL120" s="163"/>
      <c r="AM120" s="163"/>
      <c r="AN120" s="163"/>
      <c r="AO120" s="163"/>
      <c r="AP120" s="163"/>
      <c r="AQ120" s="163"/>
      <c r="AR120" s="163"/>
      <c r="AS120" s="169"/>
    </row>
    <row r="121" spans="1:45" s="26" customFormat="1" ht="18" customHeight="1">
      <c r="A121" s="138"/>
      <c r="B121" s="176"/>
      <c r="C121" s="177"/>
      <c r="D121" s="177"/>
      <c r="E121" s="177"/>
      <c r="F121" s="177"/>
      <c r="G121" s="177"/>
      <c r="H121" s="177"/>
      <c r="I121" s="177"/>
      <c r="J121" s="177"/>
      <c r="K121" s="177"/>
      <c r="L121" s="178"/>
      <c r="M121" s="170"/>
      <c r="N121" s="170"/>
      <c r="O121" s="170"/>
      <c r="P121" s="170"/>
      <c r="Q121" s="170"/>
      <c r="R121" s="170"/>
      <c r="S121" s="170"/>
      <c r="T121" s="170"/>
      <c r="U121" s="170"/>
      <c r="V121" s="170"/>
      <c r="W121" s="171"/>
      <c r="X121" s="176"/>
      <c r="Y121" s="177"/>
      <c r="Z121" s="177"/>
      <c r="AA121" s="177"/>
      <c r="AB121" s="177"/>
      <c r="AC121" s="177"/>
      <c r="AD121" s="177"/>
      <c r="AE121" s="177"/>
      <c r="AF121" s="177"/>
      <c r="AG121" s="177"/>
      <c r="AH121" s="178"/>
      <c r="AI121" s="170"/>
      <c r="AJ121" s="170"/>
      <c r="AK121" s="170"/>
      <c r="AL121" s="170"/>
      <c r="AM121" s="170"/>
      <c r="AN121" s="170"/>
      <c r="AO121" s="170"/>
      <c r="AP121" s="170"/>
      <c r="AQ121" s="170"/>
      <c r="AR121" s="170"/>
      <c r="AS121" s="171"/>
    </row>
    <row r="122" spans="1:45" s="26" customFormat="1" ht="18" customHeight="1" thickBot="1">
      <c r="A122" s="139"/>
      <c r="B122" s="159"/>
      <c r="C122" s="160"/>
      <c r="D122" s="161"/>
      <c r="E122" s="29"/>
      <c r="F122" s="31"/>
      <c r="G122" s="32"/>
      <c r="H122" s="33"/>
      <c r="I122" s="33"/>
      <c r="J122" s="34"/>
      <c r="K122" s="31"/>
      <c r="L122" s="30"/>
      <c r="M122" s="159" t="str">
        <f>CONCATENATE($F$10,$G$10,".",$H$10,".","0",RIGHT($M$14,1),".",RIGHT(V122,1),$A120)</f>
        <v>L411.19.06.f03</v>
      </c>
      <c r="N122" s="160"/>
      <c r="O122" s="161"/>
      <c r="P122" s="29">
        <v>2</v>
      </c>
      <c r="Q122" s="31" t="s">
        <v>50</v>
      </c>
      <c r="R122" s="32">
        <v>0</v>
      </c>
      <c r="S122" s="33">
        <v>0</v>
      </c>
      <c r="T122" s="33">
        <v>28</v>
      </c>
      <c r="U122" s="34">
        <v>0</v>
      </c>
      <c r="V122" s="31" t="s">
        <v>130</v>
      </c>
      <c r="W122" s="30">
        <v>5</v>
      </c>
      <c r="X122" s="159"/>
      <c r="Y122" s="160"/>
      <c r="Z122" s="161"/>
      <c r="AA122" s="29"/>
      <c r="AB122" s="31"/>
      <c r="AC122" s="32"/>
      <c r="AD122" s="33"/>
      <c r="AE122" s="33"/>
      <c r="AF122" s="34"/>
      <c r="AG122" s="31"/>
      <c r="AH122" s="30"/>
      <c r="AI122" s="159"/>
      <c r="AJ122" s="160"/>
      <c r="AK122" s="161"/>
      <c r="AL122" s="29"/>
      <c r="AM122" s="31"/>
      <c r="AN122" s="32"/>
      <c r="AO122" s="33"/>
      <c r="AP122" s="33"/>
      <c r="AQ122" s="34"/>
      <c r="AR122" s="31"/>
      <c r="AS122" s="30"/>
    </row>
    <row r="123" spans="1:45" s="26" customFormat="1" ht="18" customHeight="1" thickTop="1">
      <c r="A123" s="181" t="s">
        <v>39</v>
      </c>
      <c r="B123" s="155" t="s">
        <v>1</v>
      </c>
      <c r="C123" s="156"/>
      <c r="D123" s="36"/>
      <c r="E123" s="132">
        <f>SUM(G116:J116,G119:J119,G122:J122)</f>
        <v>42</v>
      </c>
      <c r="F123" s="133"/>
      <c r="G123" s="186" t="s">
        <v>21</v>
      </c>
      <c r="H123" s="187"/>
      <c r="I123" s="187"/>
      <c r="J123" s="188"/>
      <c r="K123" s="136">
        <f>SUM(L116,L119,L122)</f>
        <v>10</v>
      </c>
      <c r="L123" s="133"/>
      <c r="M123" s="155" t="s">
        <v>1</v>
      </c>
      <c r="N123" s="156"/>
      <c r="O123" s="36"/>
      <c r="P123" s="132">
        <f>SUM(R116:U116,R119:U119,R122:U122)</f>
        <v>126</v>
      </c>
      <c r="Q123" s="133"/>
      <c r="R123" s="186" t="s">
        <v>21</v>
      </c>
      <c r="S123" s="187"/>
      <c r="T123" s="187"/>
      <c r="U123" s="188"/>
      <c r="V123" s="136">
        <f>SUM(W116,W119,W122)</f>
        <v>35</v>
      </c>
      <c r="W123" s="133"/>
      <c r="X123" s="155" t="s">
        <v>1</v>
      </c>
      <c r="Y123" s="156"/>
      <c r="Z123" s="36"/>
      <c r="AA123" s="132">
        <f>SUM(AC116:AF116,AC119:AF119,AC122:AF122)</f>
        <v>42</v>
      </c>
      <c r="AB123" s="133"/>
      <c r="AC123" s="186" t="s">
        <v>21</v>
      </c>
      <c r="AD123" s="187"/>
      <c r="AE123" s="187"/>
      <c r="AF123" s="188"/>
      <c r="AG123" s="136">
        <f>SUM(AH116,AH119,AH122)</f>
        <v>15</v>
      </c>
      <c r="AH123" s="133"/>
      <c r="AI123" s="155" t="s">
        <v>1</v>
      </c>
      <c r="AJ123" s="156"/>
      <c r="AK123" s="36"/>
      <c r="AL123" s="132">
        <f>SUM(AN116:AQ116,AN119:AQ119,AN122:AQ122)</f>
        <v>84</v>
      </c>
      <c r="AM123" s="133"/>
      <c r="AN123" s="186" t="s">
        <v>21</v>
      </c>
      <c r="AO123" s="187"/>
      <c r="AP123" s="187"/>
      <c r="AQ123" s="188"/>
      <c r="AR123" s="136">
        <f>SUM(AS116,AS119,AS122)</f>
        <v>20</v>
      </c>
      <c r="AS123" s="133"/>
    </row>
    <row r="124" spans="1:45" s="26" customFormat="1" ht="18" customHeight="1" thickBot="1">
      <c r="A124" s="182"/>
      <c r="B124" s="157" t="s">
        <v>2</v>
      </c>
      <c r="C124" s="172"/>
      <c r="D124" s="37"/>
      <c r="E124" s="189">
        <f>SUM(E116,E119,E122)</f>
        <v>3</v>
      </c>
      <c r="F124" s="190"/>
      <c r="G124" s="157" t="s">
        <v>20</v>
      </c>
      <c r="H124" s="172"/>
      <c r="I124" s="172"/>
      <c r="J124" s="158"/>
      <c r="K124" s="157" t="s">
        <v>49</v>
      </c>
      <c r="L124" s="158"/>
      <c r="M124" s="157" t="s">
        <v>2</v>
      </c>
      <c r="N124" s="172"/>
      <c r="O124" s="37"/>
      <c r="P124" s="189">
        <f>SUM(P116,P119,P122)</f>
        <v>10</v>
      </c>
      <c r="Q124" s="190"/>
      <c r="R124" s="157" t="s">
        <v>20</v>
      </c>
      <c r="S124" s="172"/>
      <c r="T124" s="172"/>
      <c r="U124" s="158"/>
      <c r="V124" s="157" t="s">
        <v>77</v>
      </c>
      <c r="W124" s="158"/>
      <c r="X124" s="157" t="s">
        <v>2</v>
      </c>
      <c r="Y124" s="172"/>
      <c r="Z124" s="37"/>
      <c r="AA124" s="189">
        <f>SUM(AA116,AA119,AA122)</f>
        <v>4</v>
      </c>
      <c r="AB124" s="190"/>
      <c r="AC124" s="157" t="s">
        <v>20</v>
      </c>
      <c r="AD124" s="172"/>
      <c r="AE124" s="172"/>
      <c r="AF124" s="158"/>
      <c r="AG124" s="157" t="s">
        <v>49</v>
      </c>
      <c r="AH124" s="158"/>
      <c r="AI124" s="157" t="s">
        <v>2</v>
      </c>
      <c r="AJ124" s="172"/>
      <c r="AK124" s="37"/>
      <c r="AL124" s="189">
        <f>SUM(AL116,AL119,AL122)</f>
        <v>6</v>
      </c>
      <c r="AM124" s="190"/>
      <c r="AN124" s="157" t="s">
        <v>20</v>
      </c>
      <c r="AO124" s="172"/>
      <c r="AP124" s="172"/>
      <c r="AQ124" s="158"/>
      <c r="AR124" s="157" t="s">
        <v>49</v>
      </c>
      <c r="AS124" s="158"/>
    </row>
    <row r="125" spans="1:45" s="26" customFormat="1" ht="18" customHeight="1" thickTop="1">
      <c r="A125" s="181" t="s">
        <v>40</v>
      </c>
      <c r="B125" s="155" t="s">
        <v>1</v>
      </c>
      <c r="C125" s="156"/>
      <c r="D125" s="38"/>
      <c r="E125" s="132">
        <f>SUM(G126:J126)</f>
        <v>3</v>
      </c>
      <c r="F125" s="133"/>
      <c r="G125" s="39"/>
      <c r="H125" s="40"/>
      <c r="I125" s="40"/>
      <c r="J125" s="40"/>
      <c r="K125" s="40"/>
      <c r="L125" s="41"/>
      <c r="M125" s="155" t="s">
        <v>1</v>
      </c>
      <c r="N125" s="156"/>
      <c r="O125" s="38"/>
      <c r="P125" s="132">
        <f>SUM(R126:U126)</f>
        <v>9</v>
      </c>
      <c r="Q125" s="133"/>
      <c r="R125" s="39"/>
      <c r="S125" s="40"/>
      <c r="T125" s="40"/>
      <c r="U125" s="40"/>
      <c r="V125" s="40"/>
      <c r="W125" s="41"/>
      <c r="X125" s="155" t="s">
        <v>1</v>
      </c>
      <c r="Y125" s="156"/>
      <c r="Z125" s="38"/>
      <c r="AA125" s="132">
        <f>SUM(AC126:AF126)</f>
        <v>3</v>
      </c>
      <c r="AB125" s="133"/>
      <c r="AC125" s="39"/>
      <c r="AD125" s="40"/>
      <c r="AE125" s="40"/>
      <c r="AF125" s="40"/>
      <c r="AG125" s="40"/>
      <c r="AH125" s="41"/>
      <c r="AI125" s="155" t="s">
        <v>1</v>
      </c>
      <c r="AJ125" s="156"/>
      <c r="AK125" s="38"/>
      <c r="AL125" s="132">
        <f>SUM(AN126:AQ126)</f>
        <v>6</v>
      </c>
      <c r="AM125" s="133"/>
      <c r="AN125" s="39"/>
      <c r="AO125" s="40"/>
      <c r="AP125" s="40"/>
      <c r="AQ125" s="40"/>
      <c r="AR125" s="40"/>
      <c r="AS125" s="41"/>
    </row>
    <row r="126" spans="1:46" s="26" customFormat="1" ht="18" customHeight="1" thickBot="1">
      <c r="A126" s="182"/>
      <c r="B126" s="157" t="s">
        <v>3</v>
      </c>
      <c r="C126" s="172"/>
      <c r="D126" s="42"/>
      <c r="E126" s="42"/>
      <c r="F126" s="43"/>
      <c r="G126" s="62">
        <f>(G116+G119+G122)/14</f>
        <v>2</v>
      </c>
      <c r="H126" s="62">
        <f>(H116+H119+H122)/14</f>
        <v>1</v>
      </c>
      <c r="I126" s="62">
        <f>(I116+I119+I122)/14</f>
        <v>0</v>
      </c>
      <c r="J126" s="62">
        <f>(J116+J119+J122)/14</f>
        <v>0</v>
      </c>
      <c r="K126" s="46" t="s">
        <v>4</v>
      </c>
      <c r="L126" s="47"/>
      <c r="M126" s="157" t="s">
        <v>3</v>
      </c>
      <c r="N126" s="172"/>
      <c r="O126" s="42"/>
      <c r="P126" s="42"/>
      <c r="Q126" s="43"/>
      <c r="R126" s="62">
        <f>(R116+R119+R122)/14</f>
        <v>4</v>
      </c>
      <c r="S126" s="62">
        <f>(S116+S119+S122)/14</f>
        <v>0</v>
      </c>
      <c r="T126" s="62">
        <f>(T116+T119+T122)/14</f>
        <v>5</v>
      </c>
      <c r="U126" s="62">
        <f>(U116+U119+U122)/14</f>
        <v>0</v>
      </c>
      <c r="V126" s="46" t="s">
        <v>4</v>
      </c>
      <c r="W126" s="47"/>
      <c r="X126" s="157" t="s">
        <v>3</v>
      </c>
      <c r="Y126" s="172"/>
      <c r="Z126" s="42"/>
      <c r="AA126" s="42"/>
      <c r="AB126" s="43"/>
      <c r="AC126" s="62">
        <f>(AC116+AC119+AC122)/14</f>
        <v>2</v>
      </c>
      <c r="AD126" s="62">
        <f>(AD116+AD119+AD122)/14</f>
        <v>0</v>
      </c>
      <c r="AE126" s="62">
        <f>(AE116+AE119+AE122)/14</f>
        <v>1</v>
      </c>
      <c r="AF126" s="62">
        <f>(AF116+AF119+AF122)/14</f>
        <v>0</v>
      </c>
      <c r="AG126" s="46" t="s">
        <v>4</v>
      </c>
      <c r="AH126" s="47"/>
      <c r="AI126" s="157" t="s">
        <v>3</v>
      </c>
      <c r="AJ126" s="172"/>
      <c r="AK126" s="42"/>
      <c r="AL126" s="42"/>
      <c r="AM126" s="43"/>
      <c r="AN126" s="62">
        <f>(AN116+AN119+AN122)/14</f>
        <v>2</v>
      </c>
      <c r="AO126" s="62">
        <f>(AO116+AO119+AO122)/14</f>
        <v>0</v>
      </c>
      <c r="AP126" s="62">
        <f>(AP116+AP119+AP122)/14</f>
        <v>4</v>
      </c>
      <c r="AQ126" s="62">
        <f>(AQ116+AQ119+AQ122)/14</f>
        <v>0</v>
      </c>
      <c r="AR126" s="46" t="s">
        <v>4</v>
      </c>
      <c r="AS126" s="47"/>
      <c r="AT126" s="63"/>
    </row>
    <row r="127" spans="1:45" s="3" customFormat="1" ht="19.5" thickBot="1" thickTop="1">
      <c r="A127" s="58"/>
      <c r="B127" s="58"/>
      <c r="C127" s="58"/>
      <c r="D127" s="58"/>
      <c r="E127" s="58"/>
      <c r="F127" s="58"/>
      <c r="G127" s="58"/>
      <c r="H127" s="58"/>
      <c r="I127" s="58"/>
      <c r="J127" s="58"/>
      <c r="K127" s="58"/>
      <c r="L127" s="58"/>
      <c r="M127" s="58"/>
      <c r="N127" s="58"/>
      <c r="O127" s="58"/>
      <c r="P127" s="58"/>
      <c r="Q127" s="58"/>
      <c r="R127" s="58"/>
      <c r="S127" s="58"/>
      <c r="T127" s="58"/>
      <c r="U127" s="58"/>
      <c r="V127" s="58"/>
      <c r="W127" s="58"/>
      <c r="X127" s="58"/>
      <c r="Y127" s="58"/>
      <c r="Z127" s="58"/>
      <c r="AA127" s="58"/>
      <c r="AB127" s="58"/>
      <c r="AC127" s="58"/>
      <c r="AD127" s="58"/>
      <c r="AE127" s="58"/>
      <c r="AF127" s="58"/>
      <c r="AG127" s="58"/>
      <c r="AH127" s="58"/>
      <c r="AI127" s="58"/>
      <c r="AJ127" s="58"/>
      <c r="AK127" s="58"/>
      <c r="AL127" s="58"/>
      <c r="AM127" s="58"/>
      <c r="AN127" s="58"/>
      <c r="AO127" s="58"/>
      <c r="AP127" s="58"/>
      <c r="AQ127" s="58"/>
      <c r="AR127" s="58"/>
      <c r="AS127" s="58"/>
    </row>
    <row r="128" spans="1:43" s="3" customFormat="1" ht="16.5" thickBot="1">
      <c r="A128" s="6"/>
      <c r="B128" s="64"/>
      <c r="C128" s="64"/>
      <c r="D128" s="64"/>
      <c r="E128" s="64"/>
      <c r="F128" s="64"/>
      <c r="G128" s="64"/>
      <c r="H128" s="64"/>
      <c r="I128" s="65"/>
      <c r="J128" s="66"/>
      <c r="K128" s="65"/>
      <c r="L128" s="67" t="s">
        <v>16</v>
      </c>
      <c r="M128" s="68"/>
      <c r="N128" s="69"/>
      <c r="O128" s="69"/>
      <c r="P128" s="70"/>
      <c r="Q128" s="71"/>
      <c r="R128" s="71"/>
      <c r="S128" s="71"/>
      <c r="T128" s="71"/>
      <c r="U128" s="71"/>
      <c r="V128" s="71"/>
      <c r="W128" s="71"/>
      <c r="X128" s="68"/>
      <c r="Y128" s="68"/>
      <c r="Z128" s="72"/>
      <c r="AA128" s="72"/>
      <c r="AB128" s="72"/>
      <c r="AC128" s="72"/>
      <c r="AD128" s="72"/>
      <c r="AE128" s="72"/>
      <c r="AF128" s="72"/>
      <c r="AG128" s="72"/>
      <c r="AH128" s="73"/>
      <c r="AI128" s="6"/>
      <c r="AJ128" s="6"/>
      <c r="AK128" s="6"/>
      <c r="AL128" s="6"/>
      <c r="AM128" s="6"/>
      <c r="AN128" s="6"/>
      <c r="AO128" s="6"/>
      <c r="AP128" s="6"/>
      <c r="AQ128" s="6"/>
    </row>
    <row r="129" spans="1:43" s="3" customFormat="1" ht="16.5" customHeight="1" thickTop="1">
      <c r="A129" s="74"/>
      <c r="B129" s="55"/>
      <c r="C129" s="55"/>
      <c r="D129" s="55"/>
      <c r="E129" s="55"/>
      <c r="F129" s="55"/>
      <c r="G129" s="55"/>
      <c r="H129" s="55"/>
      <c r="I129" s="56"/>
      <c r="J129" s="57"/>
      <c r="K129" s="56"/>
      <c r="L129" s="75"/>
      <c r="M129" s="144" t="s">
        <v>22</v>
      </c>
      <c r="N129" s="145"/>
      <c r="O129" s="145"/>
      <c r="P129" s="145"/>
      <c r="Q129" s="145"/>
      <c r="R129" s="145"/>
      <c r="S129" s="145"/>
      <c r="T129" s="145"/>
      <c r="U129" s="145"/>
      <c r="V129" s="145"/>
      <c r="W129" s="146"/>
      <c r="X129" s="54"/>
      <c r="Y129" s="76" t="s">
        <v>151</v>
      </c>
      <c r="Z129" s="54"/>
      <c r="AA129" s="54"/>
      <c r="AB129" s="54"/>
      <c r="AC129" s="77"/>
      <c r="AD129" s="77"/>
      <c r="AE129" s="77"/>
      <c r="AF129" s="77"/>
      <c r="AG129" s="77"/>
      <c r="AH129" s="78"/>
      <c r="AI129" s="6"/>
      <c r="AJ129" s="6"/>
      <c r="AK129" s="6"/>
      <c r="AL129" s="6"/>
      <c r="AM129" s="6"/>
      <c r="AN129" s="6"/>
      <c r="AO129" s="6"/>
      <c r="AP129" s="6"/>
      <c r="AQ129" s="6"/>
    </row>
    <row r="130" spans="1:43" s="3" customFormat="1" ht="15.75">
      <c r="A130" s="74"/>
      <c r="B130" s="55"/>
      <c r="C130" s="55"/>
      <c r="D130" s="55"/>
      <c r="E130" s="55"/>
      <c r="F130" s="55"/>
      <c r="G130" s="55"/>
      <c r="H130" s="55"/>
      <c r="I130" s="56"/>
      <c r="J130" s="57"/>
      <c r="K130" s="56"/>
      <c r="L130" s="79"/>
      <c r="M130" s="147"/>
      <c r="N130" s="148"/>
      <c r="O130" s="148"/>
      <c r="P130" s="148"/>
      <c r="Q130" s="148"/>
      <c r="R130" s="148"/>
      <c r="S130" s="148"/>
      <c r="T130" s="148"/>
      <c r="U130" s="148"/>
      <c r="V130" s="148"/>
      <c r="W130" s="149"/>
      <c r="X130" s="54"/>
      <c r="Y130" s="134" t="s">
        <v>152</v>
      </c>
      <c r="Z130" s="134"/>
      <c r="AA130" s="134"/>
      <c r="AB130" s="134"/>
      <c r="AC130" s="77"/>
      <c r="AD130" s="77"/>
      <c r="AE130" s="77"/>
      <c r="AF130" s="77"/>
      <c r="AG130" s="77"/>
      <c r="AH130" s="78"/>
      <c r="AI130" s="6"/>
      <c r="AJ130" s="6"/>
      <c r="AK130" s="6"/>
      <c r="AL130" s="6"/>
      <c r="AM130" s="6"/>
      <c r="AN130" s="6"/>
      <c r="AO130" s="6"/>
      <c r="AP130" s="6"/>
      <c r="AQ130" s="6"/>
    </row>
    <row r="131" spans="1:43" s="3" customFormat="1" ht="16.5" thickBot="1">
      <c r="A131" s="25"/>
      <c r="B131" s="25"/>
      <c r="C131" s="25"/>
      <c r="D131" s="25"/>
      <c r="E131" s="25"/>
      <c r="F131" s="25"/>
      <c r="G131" s="25"/>
      <c r="H131" s="25"/>
      <c r="I131" s="25"/>
      <c r="J131" s="25"/>
      <c r="K131" s="25"/>
      <c r="L131" s="79"/>
      <c r="M131" s="150" t="s">
        <v>23</v>
      </c>
      <c r="N131" s="151"/>
      <c r="O131" s="152"/>
      <c r="P131" s="81" t="s">
        <v>7</v>
      </c>
      <c r="Q131" s="83" t="s">
        <v>6</v>
      </c>
      <c r="R131" s="84" t="s">
        <v>8</v>
      </c>
      <c r="S131" s="85" t="s">
        <v>9</v>
      </c>
      <c r="T131" s="85" t="s">
        <v>10</v>
      </c>
      <c r="U131" s="86" t="s">
        <v>11</v>
      </c>
      <c r="V131" s="83" t="s">
        <v>12</v>
      </c>
      <c r="W131" s="82" t="s">
        <v>13</v>
      </c>
      <c r="X131" s="54"/>
      <c r="Y131" s="87" t="s">
        <v>153</v>
      </c>
      <c r="Z131" s="54"/>
      <c r="AA131" s="54"/>
      <c r="AB131" s="54"/>
      <c r="AC131" s="54"/>
      <c r="AD131" s="54"/>
      <c r="AE131" s="54"/>
      <c r="AF131" s="54"/>
      <c r="AG131" s="54"/>
      <c r="AH131" s="88"/>
      <c r="AI131" s="25"/>
      <c r="AJ131" s="25"/>
      <c r="AK131" s="25"/>
      <c r="AL131" s="25"/>
      <c r="AM131" s="25"/>
      <c r="AN131" s="25"/>
      <c r="AO131" s="25"/>
      <c r="AP131" s="25"/>
      <c r="AQ131" s="25"/>
    </row>
    <row r="132" spans="1:43" s="3" customFormat="1" ht="28.5" customHeight="1" thickTop="1">
      <c r="A132" s="25"/>
      <c r="B132" s="25"/>
      <c r="C132" s="25"/>
      <c r="D132" s="25"/>
      <c r="E132" s="25"/>
      <c r="F132" s="25"/>
      <c r="G132" s="25"/>
      <c r="H132" s="25"/>
      <c r="I132" s="25"/>
      <c r="J132" s="25"/>
      <c r="K132" s="25"/>
      <c r="L132" s="89"/>
      <c r="M132" s="60"/>
      <c r="N132" s="60"/>
      <c r="O132" s="60"/>
      <c r="P132" s="60"/>
      <c r="Q132" s="60"/>
      <c r="R132" s="60"/>
      <c r="S132" s="60"/>
      <c r="T132" s="60"/>
      <c r="U132" s="60"/>
      <c r="V132" s="60"/>
      <c r="W132" s="54"/>
      <c r="X132" s="54"/>
      <c r="Y132" s="128" t="s">
        <v>154</v>
      </c>
      <c r="Z132" s="128"/>
      <c r="AA132" s="128"/>
      <c r="AB132" s="128"/>
      <c r="AC132" s="128"/>
      <c r="AD132" s="128"/>
      <c r="AE132" s="128"/>
      <c r="AF132" s="128"/>
      <c r="AG132" s="128"/>
      <c r="AH132" s="135"/>
      <c r="AI132" s="25"/>
      <c r="AJ132" s="25"/>
      <c r="AK132" s="25"/>
      <c r="AL132" s="25"/>
      <c r="AM132" s="25"/>
      <c r="AN132" s="25"/>
      <c r="AO132" s="25"/>
      <c r="AP132" s="25"/>
      <c r="AQ132" s="25"/>
    </row>
    <row r="133" spans="1:43" s="25" customFormat="1" ht="15.75">
      <c r="A133" s="3"/>
      <c r="B133" s="3"/>
      <c r="C133" s="3"/>
      <c r="D133" s="3"/>
      <c r="E133" s="3"/>
      <c r="F133" s="3"/>
      <c r="G133" s="3"/>
      <c r="H133" s="3"/>
      <c r="I133" s="3"/>
      <c r="J133" s="3"/>
      <c r="K133" s="3"/>
      <c r="L133" s="91"/>
      <c r="M133" s="92" t="s">
        <v>155</v>
      </c>
      <c r="N133" s="76"/>
      <c r="O133" s="76"/>
      <c r="P133" s="93"/>
      <c r="Q133" s="94"/>
      <c r="R133" s="94"/>
      <c r="S133" s="94"/>
      <c r="T133" s="94"/>
      <c r="U133" s="94"/>
      <c r="V133" s="94"/>
      <c r="W133" s="94"/>
      <c r="X133" s="95"/>
      <c r="Y133" s="95"/>
      <c r="Z133" s="96" t="s">
        <v>156</v>
      </c>
      <c r="AA133" s="95"/>
      <c r="AB133" s="95"/>
      <c r="AC133" s="97"/>
      <c r="AD133" s="95"/>
      <c r="AE133" s="95"/>
      <c r="AF133" s="95"/>
      <c r="AG133" s="95"/>
      <c r="AH133" s="98"/>
      <c r="AI133" s="3"/>
      <c r="AJ133" s="3"/>
      <c r="AK133" s="3"/>
      <c r="AL133" s="3"/>
      <c r="AM133" s="3"/>
      <c r="AN133" s="3"/>
      <c r="AO133" s="3"/>
      <c r="AP133" s="3"/>
      <c r="AQ133" s="3"/>
    </row>
    <row r="134" spans="1:43" s="25" customFormat="1" ht="15.75">
      <c r="A134" s="3"/>
      <c r="B134" s="3"/>
      <c r="C134" s="3"/>
      <c r="D134" s="3"/>
      <c r="E134" s="3"/>
      <c r="F134" s="3"/>
      <c r="G134" s="3"/>
      <c r="H134" s="3"/>
      <c r="I134" s="3"/>
      <c r="J134" s="3"/>
      <c r="K134" s="3"/>
      <c r="L134" s="99"/>
      <c r="M134" s="92" t="s">
        <v>157</v>
      </c>
      <c r="N134" s="76"/>
      <c r="O134" s="76"/>
      <c r="P134" s="93"/>
      <c r="Q134" s="94"/>
      <c r="R134" s="94"/>
      <c r="S134" s="94"/>
      <c r="T134" s="94"/>
      <c r="U134" s="94"/>
      <c r="V134" s="94"/>
      <c r="W134" s="94"/>
      <c r="X134" s="95"/>
      <c r="Y134" s="95"/>
      <c r="Z134" s="95"/>
      <c r="AA134" s="100" t="s">
        <v>158</v>
      </c>
      <c r="AB134" s="95"/>
      <c r="AC134" s="95"/>
      <c r="AD134" s="95"/>
      <c r="AE134" s="95"/>
      <c r="AF134" s="95"/>
      <c r="AG134" s="95"/>
      <c r="AH134" s="101"/>
      <c r="AI134" s="3"/>
      <c r="AJ134" s="3"/>
      <c r="AK134" s="3"/>
      <c r="AL134" s="3"/>
      <c r="AM134" s="3"/>
      <c r="AN134" s="3"/>
      <c r="AO134" s="3"/>
      <c r="AP134" s="3"/>
      <c r="AQ134" s="3"/>
    </row>
    <row r="135" spans="12:34" s="3" customFormat="1" ht="15">
      <c r="L135" s="102"/>
      <c r="M135" s="76" t="s">
        <v>159</v>
      </c>
      <c r="N135" s="76"/>
      <c r="O135" s="76"/>
      <c r="P135" s="94"/>
      <c r="Q135" s="94"/>
      <c r="R135" s="94"/>
      <c r="S135" s="90"/>
      <c r="T135" s="90"/>
      <c r="U135" s="90"/>
      <c r="V135" s="90"/>
      <c r="W135" s="90"/>
      <c r="X135" s="95"/>
      <c r="Y135" s="103"/>
      <c r="Z135" s="103"/>
      <c r="AA135" s="100" t="s">
        <v>160</v>
      </c>
      <c r="AB135" s="103"/>
      <c r="AC135" s="103"/>
      <c r="AD135" s="95"/>
      <c r="AE135" s="104"/>
      <c r="AF135" s="104"/>
      <c r="AG135" s="104"/>
      <c r="AH135" s="105"/>
    </row>
    <row r="136" spans="12:34" s="3" customFormat="1" ht="26.25" customHeight="1">
      <c r="L136" s="102"/>
      <c r="M136" s="94"/>
      <c r="N136" s="128" t="s">
        <v>161</v>
      </c>
      <c r="O136" s="128"/>
      <c r="P136" s="128"/>
      <c r="Q136" s="128"/>
      <c r="R136" s="128"/>
      <c r="S136" s="128"/>
      <c r="T136" s="128"/>
      <c r="U136" s="128"/>
      <c r="V136" s="128"/>
      <c r="W136" s="80"/>
      <c r="X136" s="95"/>
      <c r="Y136" s="104"/>
      <c r="Z136" s="104"/>
      <c r="AA136" s="100" t="s">
        <v>162</v>
      </c>
      <c r="AB136" s="104"/>
      <c r="AC136" s="104"/>
      <c r="AD136" s="104"/>
      <c r="AE136" s="104"/>
      <c r="AF136" s="104"/>
      <c r="AG136" s="104"/>
      <c r="AH136" s="105"/>
    </row>
    <row r="137" spans="12:34" s="3" customFormat="1" ht="15">
      <c r="L137" s="106"/>
      <c r="M137" s="94"/>
      <c r="N137" s="107"/>
      <c r="O137" s="134" t="s">
        <v>163</v>
      </c>
      <c r="P137" s="134"/>
      <c r="Q137" s="134"/>
      <c r="R137" s="134"/>
      <c r="S137" s="134"/>
      <c r="T137" s="134"/>
      <c r="U137" s="134"/>
      <c r="V137" s="134"/>
      <c r="W137" s="80"/>
      <c r="X137" s="95"/>
      <c r="Y137" s="95"/>
      <c r="Z137" s="100"/>
      <c r="AA137" s="100" t="s">
        <v>164</v>
      </c>
      <c r="AB137" s="108"/>
      <c r="AC137" s="108"/>
      <c r="AD137" s="108"/>
      <c r="AE137" s="109"/>
      <c r="AF137" s="109"/>
      <c r="AG137" s="109"/>
      <c r="AH137" s="101"/>
    </row>
    <row r="138" spans="12:34" s="3" customFormat="1" ht="15">
      <c r="L138" s="99"/>
      <c r="M138" s="94"/>
      <c r="N138" s="94"/>
      <c r="O138" s="87" t="s">
        <v>165</v>
      </c>
      <c r="P138" s="87"/>
      <c r="Q138" s="87"/>
      <c r="R138" s="90"/>
      <c r="S138" s="90"/>
      <c r="T138" s="90"/>
      <c r="U138" s="90"/>
      <c r="V138" s="90"/>
      <c r="W138" s="94"/>
      <c r="X138" s="95"/>
      <c r="Y138" s="92" t="s">
        <v>166</v>
      </c>
      <c r="Z138" s="95"/>
      <c r="AA138" s="108"/>
      <c r="AB138" s="108"/>
      <c r="AC138" s="108"/>
      <c r="AD138" s="108"/>
      <c r="AE138" s="108"/>
      <c r="AF138" s="108"/>
      <c r="AG138" s="108"/>
      <c r="AH138" s="110"/>
    </row>
    <row r="139" spans="12:34" s="3" customFormat="1" ht="16.5" thickBot="1">
      <c r="L139" s="99"/>
      <c r="M139" s="94"/>
      <c r="N139" s="111"/>
      <c r="O139" s="128" t="s">
        <v>167</v>
      </c>
      <c r="P139" s="128"/>
      <c r="Q139" s="128"/>
      <c r="R139" s="128"/>
      <c r="S139" s="128"/>
      <c r="T139" s="128"/>
      <c r="U139" s="128"/>
      <c r="V139" s="128"/>
      <c r="W139" s="128"/>
      <c r="X139" s="126" t="s">
        <v>14</v>
      </c>
      <c r="Y139" s="126"/>
      <c r="Z139" s="126"/>
      <c r="AA139" s="126"/>
      <c r="AB139" s="126"/>
      <c r="AC139" s="126"/>
      <c r="AD139" s="126"/>
      <c r="AE139" s="126"/>
      <c r="AF139" s="126"/>
      <c r="AG139" s="126"/>
      <c r="AH139" s="127"/>
    </row>
    <row r="140" spans="12:34" s="3" customFormat="1" ht="29.25" customHeight="1" thickBot="1" thickTop="1">
      <c r="L140" s="99"/>
      <c r="M140" s="94"/>
      <c r="N140" s="111"/>
      <c r="O140" s="128" t="s">
        <v>168</v>
      </c>
      <c r="P140" s="128"/>
      <c r="Q140" s="128"/>
      <c r="R140" s="128"/>
      <c r="S140" s="128"/>
      <c r="T140" s="128"/>
      <c r="U140" s="128"/>
      <c r="V140" s="128"/>
      <c r="W140" s="128"/>
      <c r="X140" s="129" t="s">
        <v>17</v>
      </c>
      <c r="Y140" s="130"/>
      <c r="Z140" s="130"/>
      <c r="AA140" s="130"/>
      <c r="AB140" s="130"/>
      <c r="AC140" s="130"/>
      <c r="AD140" s="130"/>
      <c r="AE140" s="130"/>
      <c r="AF140" s="130"/>
      <c r="AG140" s="130"/>
      <c r="AH140" s="131"/>
    </row>
    <row r="141" spans="12:34" s="3" customFormat="1" ht="31.5" customHeight="1" thickBot="1" thickTop="1">
      <c r="L141" s="99"/>
      <c r="M141" s="94"/>
      <c r="N141" s="111"/>
      <c r="O141" s="128" t="s">
        <v>169</v>
      </c>
      <c r="P141" s="128"/>
      <c r="Q141" s="128"/>
      <c r="R141" s="128"/>
      <c r="S141" s="128"/>
      <c r="T141" s="128"/>
      <c r="U141" s="128"/>
      <c r="V141" s="128"/>
      <c r="W141" s="140"/>
      <c r="X141" s="141" t="s">
        <v>23</v>
      </c>
      <c r="Y141" s="142"/>
      <c r="Z141" s="143"/>
      <c r="AA141" s="112">
        <v>4</v>
      </c>
      <c r="AB141" s="113" t="s">
        <v>5</v>
      </c>
      <c r="AC141" s="113">
        <v>28</v>
      </c>
      <c r="AD141" s="113">
        <v>28</v>
      </c>
      <c r="AE141" s="113">
        <v>0</v>
      </c>
      <c r="AF141" s="113">
        <v>0</v>
      </c>
      <c r="AG141" s="114" t="s">
        <v>15</v>
      </c>
      <c r="AH141" s="115">
        <v>60</v>
      </c>
    </row>
    <row r="142" spans="12:34" s="3" customFormat="1" ht="15.75" thickTop="1">
      <c r="L142" s="99"/>
      <c r="M142" s="92" t="s">
        <v>170</v>
      </c>
      <c r="N142" s="92"/>
      <c r="O142" s="92"/>
      <c r="P142" s="92"/>
      <c r="Q142" s="92"/>
      <c r="R142" s="92"/>
      <c r="S142" s="92"/>
      <c r="T142" s="92"/>
      <c r="U142" s="92"/>
      <c r="V142" s="92"/>
      <c r="W142" s="92"/>
      <c r="X142" s="116"/>
      <c r="Y142" s="116"/>
      <c r="Z142" s="116"/>
      <c r="AA142" s="116"/>
      <c r="AB142" s="116"/>
      <c r="AC142" s="116"/>
      <c r="AD142" s="116"/>
      <c r="AE142" s="116"/>
      <c r="AF142" s="116"/>
      <c r="AG142" s="116"/>
      <c r="AH142" s="117"/>
    </row>
    <row r="143" spans="12:34" s="3" customFormat="1" ht="15.75" thickBot="1">
      <c r="L143" s="201" t="s">
        <v>183</v>
      </c>
      <c r="M143" s="202"/>
      <c r="N143" s="202"/>
      <c r="O143" s="202"/>
      <c r="P143" s="202"/>
      <c r="Q143" s="202"/>
      <c r="R143" s="202"/>
      <c r="S143" s="202"/>
      <c r="T143" s="202"/>
      <c r="U143" s="202"/>
      <c r="V143" s="202"/>
      <c r="W143" s="202"/>
      <c r="X143" s="118"/>
      <c r="Y143" s="118"/>
      <c r="Z143" s="118"/>
      <c r="AA143" s="118"/>
      <c r="AB143" s="119"/>
      <c r="AC143" s="119"/>
      <c r="AD143" s="119"/>
      <c r="AE143" s="119"/>
      <c r="AF143" s="119"/>
      <c r="AG143" s="119"/>
      <c r="AH143" s="120"/>
    </row>
    <row r="144" spans="1:45" s="3" customFormat="1" ht="18">
      <c r="A144" s="58"/>
      <c r="B144" s="58"/>
      <c r="C144" s="58"/>
      <c r="D144" s="58"/>
      <c r="E144" s="58"/>
      <c r="F144" s="58"/>
      <c r="G144" s="58"/>
      <c r="H144" s="58"/>
      <c r="I144" s="58"/>
      <c r="J144" s="58"/>
      <c r="K144" s="58"/>
      <c r="L144" s="58"/>
      <c r="M144" s="58"/>
      <c r="N144" s="58"/>
      <c r="O144" s="58"/>
      <c r="P144" s="58"/>
      <c r="Q144" s="58"/>
      <c r="R144" s="58"/>
      <c r="S144" s="58"/>
      <c r="T144" s="58"/>
      <c r="U144" s="58"/>
      <c r="V144" s="58"/>
      <c r="W144" s="58"/>
      <c r="X144" s="58"/>
      <c r="Y144" s="58"/>
      <c r="Z144" s="58"/>
      <c r="AA144" s="58"/>
      <c r="AB144" s="58"/>
      <c r="AC144" s="58"/>
      <c r="AD144" s="58"/>
      <c r="AE144" s="58"/>
      <c r="AF144" s="58"/>
      <c r="AG144" s="58"/>
      <c r="AH144" s="58"/>
      <c r="AI144" s="58"/>
      <c r="AJ144" s="58"/>
      <c r="AK144" s="58"/>
      <c r="AL144" s="58"/>
      <c r="AM144" s="58"/>
      <c r="AN144" s="58"/>
      <c r="AO144" s="58"/>
      <c r="AP144" s="58"/>
      <c r="AQ144" s="58"/>
      <c r="AR144" s="58"/>
      <c r="AS144" s="58"/>
    </row>
    <row r="145" spans="1:40" s="6" customFormat="1" ht="15.75">
      <c r="A145" s="52" t="s">
        <v>28</v>
      </c>
      <c r="AN145" s="53" t="s">
        <v>34</v>
      </c>
    </row>
    <row r="146" spans="1:38" s="6" customFormat="1" ht="15.75">
      <c r="A146" s="7" t="s">
        <v>33</v>
      </c>
      <c r="AL146" s="7" t="s">
        <v>73</v>
      </c>
    </row>
    <row r="147" s="3" customFormat="1" ht="15"/>
    <row r="148" s="3" customFormat="1" ht="15"/>
    <row r="149" s="3" customFormat="1" ht="15"/>
    <row r="150" s="3" customFormat="1" ht="15"/>
    <row r="151" s="3" customFormat="1" ht="15"/>
    <row r="152" s="3" customFormat="1" ht="15"/>
    <row r="153" s="3" customFormat="1" ht="15"/>
    <row r="154" s="3" customFormat="1" ht="15"/>
    <row r="155" s="3" customFormat="1" ht="15"/>
    <row r="156" s="3" customFormat="1" ht="15"/>
    <row r="157" s="3" customFormat="1" ht="15"/>
    <row r="158" s="3" customFormat="1" ht="15"/>
    <row r="159" s="3" customFormat="1" ht="15"/>
    <row r="160" s="3" customFormat="1" ht="15"/>
    <row r="161" s="3" customFormat="1" ht="15"/>
    <row r="162" s="3" customFormat="1" ht="15"/>
    <row r="163" s="3" customFormat="1" ht="15"/>
    <row r="164" s="3" customFormat="1" ht="15"/>
    <row r="165" s="3" customFormat="1" ht="15"/>
    <row r="166" s="3" customFormat="1" ht="15"/>
    <row r="167" s="3" customFormat="1" ht="15"/>
    <row r="168" s="3" customFormat="1" ht="15"/>
    <row r="169" s="3" customFormat="1" ht="15"/>
    <row r="170" s="3" customFormat="1" ht="15"/>
    <row r="171" s="3" customFormat="1" ht="15"/>
    <row r="172" s="3" customFormat="1" ht="15"/>
    <row r="173" s="3" customFormat="1" ht="15"/>
    <row r="174" s="3" customFormat="1" ht="15"/>
    <row r="175" s="3" customFormat="1" ht="15"/>
    <row r="176" s="3" customFormat="1" ht="15"/>
    <row r="177" s="3" customFormat="1" ht="15"/>
    <row r="178" spans="1:45" ht="1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row>
    <row r="179" spans="1:45" ht="1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row>
    <row r="180" spans="1:45" ht="1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row>
    <row r="181" spans="1:45" ht="1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row>
    <row r="182" spans="1:45" ht="1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row>
    <row r="183" spans="1:45" ht="1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row>
    <row r="184" spans="1:45" ht="1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row>
    <row r="185" spans="1:45" ht="1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row>
    <row r="186" spans="1:45" ht="1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row>
    <row r="187" spans="1:45" ht="1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row>
    <row r="188" spans="1:45" ht="1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row>
    <row r="189" spans="1:45" ht="1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row>
    <row r="190" spans="1:45" ht="1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row>
    <row r="191" spans="1:45" ht="1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row>
    <row r="192" spans="1:45" ht="1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row>
    <row r="193" spans="1:45" ht="1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row>
    <row r="194" spans="1:45" ht="1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row>
    <row r="195" spans="1:45" ht="1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row>
    <row r="196" spans="1:45" ht="1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row>
    <row r="197" spans="1:45" ht="1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row>
    <row r="198" spans="1:45" ht="1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row>
    <row r="199" spans="1:45" ht="1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row>
    <row r="200" spans="1:45" ht="1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row>
    <row r="201" spans="1:45" ht="1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row>
    <row r="202" spans="1:45" ht="1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row>
    <row r="203" spans="1:45" ht="1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row>
    <row r="204" spans="1:45" ht="1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row>
    <row r="205" spans="1:45" ht="1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row>
    <row r="206" spans="1:45" ht="1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row>
    <row r="207" spans="1:45" ht="1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row>
    <row r="208" spans="1:45" ht="1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row>
    <row r="209" spans="1:45" ht="1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row>
    <row r="210" spans="1:45" ht="1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row>
    <row r="211" spans="1:45" ht="1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row>
    <row r="212" spans="1:45" ht="1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row>
  </sheetData>
  <sheetProtection/>
  <mergeCells count="357">
    <mergeCell ref="L143:W143"/>
    <mergeCell ref="Q105:AJ105"/>
    <mergeCell ref="A110:AS110"/>
    <mergeCell ref="A111:AS111"/>
    <mergeCell ref="A63:AS63"/>
    <mergeCell ref="X65:AS65"/>
    <mergeCell ref="A91:A93"/>
    <mergeCell ref="B91:L92"/>
    <mergeCell ref="M91:W92"/>
    <mergeCell ref="B93:D93"/>
    <mergeCell ref="AI102:AK102"/>
    <mergeCell ref="X96:Z96"/>
    <mergeCell ref="AI96:AK96"/>
    <mergeCell ref="X97:AH98"/>
    <mergeCell ref="AI97:AS98"/>
    <mergeCell ref="X99:Z99"/>
    <mergeCell ref="AI99:AK99"/>
    <mergeCell ref="X100:AH101"/>
    <mergeCell ref="AI100:AS101"/>
    <mergeCell ref="AI93:AK93"/>
    <mergeCell ref="X94:AH95"/>
    <mergeCell ref="AI94:AS95"/>
    <mergeCell ref="X87:Z87"/>
    <mergeCell ref="AI87:AK87"/>
    <mergeCell ref="X88:AH89"/>
    <mergeCell ref="AI88:AS89"/>
    <mergeCell ref="AI90:AK90"/>
    <mergeCell ref="X91:AH92"/>
    <mergeCell ref="AI91:AS92"/>
    <mergeCell ref="AI81:AK81"/>
    <mergeCell ref="X82:AH83"/>
    <mergeCell ref="AI82:AS83"/>
    <mergeCell ref="AI84:AK84"/>
    <mergeCell ref="X85:AH86"/>
    <mergeCell ref="AI85:AS86"/>
    <mergeCell ref="AI75:AK75"/>
    <mergeCell ref="X76:AH77"/>
    <mergeCell ref="AI76:AS77"/>
    <mergeCell ref="AI78:AK78"/>
    <mergeCell ref="X79:AH80"/>
    <mergeCell ref="AI79:AS80"/>
    <mergeCell ref="X66:AH66"/>
    <mergeCell ref="AI66:AS66"/>
    <mergeCell ref="X67:AH68"/>
    <mergeCell ref="AI67:AS68"/>
    <mergeCell ref="X69:Z69"/>
    <mergeCell ref="AI69:AK69"/>
    <mergeCell ref="A114:A116"/>
    <mergeCell ref="A117:A119"/>
    <mergeCell ref="B116:D116"/>
    <mergeCell ref="X70:AH71"/>
    <mergeCell ref="AI70:AS71"/>
    <mergeCell ref="X72:Z72"/>
    <mergeCell ref="AI72:AK72"/>
    <mergeCell ref="X73:AH74"/>
    <mergeCell ref="AI73:AS74"/>
    <mergeCell ref="X75:Z75"/>
    <mergeCell ref="X44:Y44"/>
    <mergeCell ref="AA44:AB44"/>
    <mergeCell ref="AI44:AJ44"/>
    <mergeCell ref="AL44:AM44"/>
    <mergeCell ref="B45:C45"/>
    <mergeCell ref="M45:N45"/>
    <mergeCell ref="X45:Y45"/>
    <mergeCell ref="AI45:AJ45"/>
    <mergeCell ref="AG43:AH43"/>
    <mergeCell ref="AI43:AJ43"/>
    <mergeCell ref="AL43:AM43"/>
    <mergeCell ref="AN43:AQ43"/>
    <mergeCell ref="AR43:AS43"/>
    <mergeCell ref="A44:A45"/>
    <mergeCell ref="B44:C44"/>
    <mergeCell ref="E44:F44"/>
    <mergeCell ref="M44:N44"/>
    <mergeCell ref="P44:Q44"/>
    <mergeCell ref="P43:Q43"/>
    <mergeCell ref="R43:U43"/>
    <mergeCell ref="V43:W43"/>
    <mergeCell ref="X43:Y43"/>
    <mergeCell ref="AA43:AB43"/>
    <mergeCell ref="AC43:AF43"/>
    <mergeCell ref="AG42:AH42"/>
    <mergeCell ref="AI42:AJ42"/>
    <mergeCell ref="AL42:AM42"/>
    <mergeCell ref="AN42:AQ42"/>
    <mergeCell ref="AR42:AS42"/>
    <mergeCell ref="B43:C43"/>
    <mergeCell ref="E43:F43"/>
    <mergeCell ref="G43:J43"/>
    <mergeCell ref="K43:L43"/>
    <mergeCell ref="M43:N43"/>
    <mergeCell ref="P42:Q42"/>
    <mergeCell ref="R42:U42"/>
    <mergeCell ref="V42:W42"/>
    <mergeCell ref="X42:Y42"/>
    <mergeCell ref="AA42:AB42"/>
    <mergeCell ref="AC42:AF42"/>
    <mergeCell ref="A42:A43"/>
    <mergeCell ref="B42:C42"/>
    <mergeCell ref="E42:F42"/>
    <mergeCell ref="G42:J42"/>
    <mergeCell ref="K42:L42"/>
    <mergeCell ref="M42:N42"/>
    <mergeCell ref="A39:A41"/>
    <mergeCell ref="B39:L40"/>
    <mergeCell ref="M39:W40"/>
    <mergeCell ref="X39:AH40"/>
    <mergeCell ref="AI39:AS40"/>
    <mergeCell ref="B41:D41"/>
    <mergeCell ref="M41:O41"/>
    <mergeCell ref="X41:Z41"/>
    <mergeCell ref="AI41:AK41"/>
    <mergeCell ref="A36:A38"/>
    <mergeCell ref="B36:L37"/>
    <mergeCell ref="M36:W37"/>
    <mergeCell ref="X36:AH37"/>
    <mergeCell ref="AI36:AS37"/>
    <mergeCell ref="B38:D38"/>
    <mergeCell ref="M38:O38"/>
    <mergeCell ref="X38:Z38"/>
    <mergeCell ref="AI38:AK38"/>
    <mergeCell ref="A33:A35"/>
    <mergeCell ref="B33:L34"/>
    <mergeCell ref="M33:W34"/>
    <mergeCell ref="X33:AH34"/>
    <mergeCell ref="AI33:AS34"/>
    <mergeCell ref="B35:D35"/>
    <mergeCell ref="M35:O35"/>
    <mergeCell ref="X35:Z35"/>
    <mergeCell ref="AI35:AK35"/>
    <mergeCell ref="A30:A32"/>
    <mergeCell ref="B30:L31"/>
    <mergeCell ref="M30:W31"/>
    <mergeCell ref="X30:AH31"/>
    <mergeCell ref="AI30:AS31"/>
    <mergeCell ref="B32:D32"/>
    <mergeCell ref="M32:O32"/>
    <mergeCell ref="X32:Z32"/>
    <mergeCell ref="AI32:AK32"/>
    <mergeCell ref="A27:A29"/>
    <mergeCell ref="B27:L28"/>
    <mergeCell ref="M27:W28"/>
    <mergeCell ref="X27:AH28"/>
    <mergeCell ref="AI27:AS28"/>
    <mergeCell ref="B29:D29"/>
    <mergeCell ref="M29:O29"/>
    <mergeCell ref="X29:Z29"/>
    <mergeCell ref="AI29:AK29"/>
    <mergeCell ref="A24:A26"/>
    <mergeCell ref="B24:L25"/>
    <mergeCell ref="M24:W25"/>
    <mergeCell ref="X24:AH25"/>
    <mergeCell ref="AI24:AS25"/>
    <mergeCell ref="B26:D26"/>
    <mergeCell ref="M26:O26"/>
    <mergeCell ref="X26:Z26"/>
    <mergeCell ref="AI26:AK26"/>
    <mergeCell ref="X21:AH22"/>
    <mergeCell ref="AI21:AS22"/>
    <mergeCell ref="B23:D23"/>
    <mergeCell ref="M23:O23"/>
    <mergeCell ref="X23:Z23"/>
    <mergeCell ref="AI23:AK23"/>
    <mergeCell ref="A11:AS11"/>
    <mergeCell ref="A12:AS12"/>
    <mergeCell ref="X13:AS13"/>
    <mergeCell ref="A18:A20"/>
    <mergeCell ref="B18:L19"/>
    <mergeCell ref="M18:W19"/>
    <mergeCell ref="X18:AH19"/>
    <mergeCell ref="B20:D20"/>
    <mergeCell ref="M20:O20"/>
    <mergeCell ref="X20:Z20"/>
    <mergeCell ref="X84:Z84"/>
    <mergeCell ref="M100:W101"/>
    <mergeCell ref="X90:Z90"/>
    <mergeCell ref="M94:W95"/>
    <mergeCell ref="X81:Z81"/>
    <mergeCell ref="X102:Z102"/>
    <mergeCell ref="M93:O93"/>
    <mergeCell ref="X93:Z93"/>
    <mergeCell ref="B14:L14"/>
    <mergeCell ref="AI18:AS19"/>
    <mergeCell ref="AI20:AK20"/>
    <mergeCell ref="M81:O81"/>
    <mergeCell ref="A70:A72"/>
    <mergeCell ref="A73:A75"/>
    <mergeCell ref="B73:L74"/>
    <mergeCell ref="M73:W74"/>
    <mergeCell ref="A21:A23"/>
    <mergeCell ref="B21:L22"/>
    <mergeCell ref="AI14:AS14"/>
    <mergeCell ref="A15:A17"/>
    <mergeCell ref="B15:L16"/>
    <mergeCell ref="M15:W16"/>
    <mergeCell ref="X15:AH16"/>
    <mergeCell ref="AI15:AS16"/>
    <mergeCell ref="M14:W14"/>
    <mergeCell ref="X14:AH14"/>
    <mergeCell ref="X17:Z17"/>
    <mergeCell ref="AI17:AK17"/>
    <mergeCell ref="AI114:AS115"/>
    <mergeCell ref="B113:L113"/>
    <mergeCell ref="A100:A102"/>
    <mergeCell ref="B100:L101"/>
    <mergeCell ref="B17:D17"/>
    <mergeCell ref="M17:O17"/>
    <mergeCell ref="B66:L66"/>
    <mergeCell ref="M21:W22"/>
    <mergeCell ref="M102:O102"/>
    <mergeCell ref="X78:Z78"/>
    <mergeCell ref="AI116:AK116"/>
    <mergeCell ref="B117:L118"/>
    <mergeCell ref="M117:W118"/>
    <mergeCell ref="X117:AH118"/>
    <mergeCell ref="AI117:AS118"/>
    <mergeCell ref="X112:AS112"/>
    <mergeCell ref="M113:W113"/>
    <mergeCell ref="X113:AH113"/>
    <mergeCell ref="AI113:AS113"/>
    <mergeCell ref="B114:L115"/>
    <mergeCell ref="AI119:AK119"/>
    <mergeCell ref="A120:A122"/>
    <mergeCell ref="B120:L121"/>
    <mergeCell ref="M120:W121"/>
    <mergeCell ref="X120:AH121"/>
    <mergeCell ref="AI120:AS121"/>
    <mergeCell ref="B122:D122"/>
    <mergeCell ref="AI122:AK122"/>
    <mergeCell ref="B119:D119"/>
    <mergeCell ref="A123:A124"/>
    <mergeCell ref="B123:C123"/>
    <mergeCell ref="E123:F123"/>
    <mergeCell ref="G123:J123"/>
    <mergeCell ref="K123:L123"/>
    <mergeCell ref="M123:N123"/>
    <mergeCell ref="B124:C124"/>
    <mergeCell ref="E124:F124"/>
    <mergeCell ref="G124:J124"/>
    <mergeCell ref="K124:L124"/>
    <mergeCell ref="AL123:AM123"/>
    <mergeCell ref="AN123:AQ123"/>
    <mergeCell ref="AR123:AS123"/>
    <mergeCell ref="R123:U123"/>
    <mergeCell ref="AL124:AM124"/>
    <mergeCell ref="AN124:AQ124"/>
    <mergeCell ref="AR124:AS124"/>
    <mergeCell ref="AI123:AJ123"/>
    <mergeCell ref="AC124:AF124"/>
    <mergeCell ref="AA124:AB124"/>
    <mergeCell ref="B70:L71"/>
    <mergeCell ref="M70:W71"/>
    <mergeCell ref="B72:D72"/>
    <mergeCell ref="M72:O72"/>
    <mergeCell ref="R124:U124"/>
    <mergeCell ref="B82:L83"/>
    <mergeCell ref="B90:D90"/>
    <mergeCell ref="M124:N124"/>
    <mergeCell ref="P124:Q124"/>
    <mergeCell ref="M66:W66"/>
    <mergeCell ref="V123:W123"/>
    <mergeCell ref="X123:Y123"/>
    <mergeCell ref="AA123:AB123"/>
    <mergeCell ref="P123:Q123"/>
    <mergeCell ref="V124:W124"/>
    <mergeCell ref="X124:Y124"/>
    <mergeCell ref="X119:Z119"/>
    <mergeCell ref="AC123:AF123"/>
    <mergeCell ref="M122:O122"/>
    <mergeCell ref="X122:Z122"/>
    <mergeCell ref="M116:O116"/>
    <mergeCell ref="M119:O119"/>
    <mergeCell ref="M90:O90"/>
    <mergeCell ref="X116:Z116"/>
    <mergeCell ref="M114:W115"/>
    <mergeCell ref="X114:AH115"/>
    <mergeCell ref="A125:A126"/>
    <mergeCell ref="B125:C125"/>
    <mergeCell ref="E125:F125"/>
    <mergeCell ref="M125:N125"/>
    <mergeCell ref="P125:Q125"/>
    <mergeCell ref="A67:A69"/>
    <mergeCell ref="B67:L68"/>
    <mergeCell ref="M67:W68"/>
    <mergeCell ref="B69:D69"/>
    <mergeCell ref="M69:O69"/>
    <mergeCell ref="A76:A78"/>
    <mergeCell ref="B76:L77"/>
    <mergeCell ref="M76:W77"/>
    <mergeCell ref="B78:D78"/>
    <mergeCell ref="M78:O78"/>
    <mergeCell ref="B81:D81"/>
    <mergeCell ref="A82:A84"/>
    <mergeCell ref="M82:W83"/>
    <mergeCell ref="B84:D84"/>
    <mergeCell ref="M84:O84"/>
    <mergeCell ref="B102:D102"/>
    <mergeCell ref="A85:A87"/>
    <mergeCell ref="B85:L86"/>
    <mergeCell ref="M85:W86"/>
    <mergeCell ref="B87:D87"/>
    <mergeCell ref="M87:O87"/>
    <mergeCell ref="A94:A96"/>
    <mergeCell ref="A97:A99"/>
    <mergeCell ref="B97:L98"/>
    <mergeCell ref="M97:W98"/>
    <mergeCell ref="B99:D99"/>
    <mergeCell ref="M99:O99"/>
    <mergeCell ref="B96:D96"/>
    <mergeCell ref="M96:O96"/>
    <mergeCell ref="B94:L95"/>
    <mergeCell ref="B13:W13"/>
    <mergeCell ref="A79:A81"/>
    <mergeCell ref="B79:L80"/>
    <mergeCell ref="M79:W80"/>
    <mergeCell ref="AL125:AM125"/>
    <mergeCell ref="B126:C126"/>
    <mergeCell ref="M126:N126"/>
    <mergeCell ref="X126:Y126"/>
    <mergeCell ref="AI126:AJ126"/>
    <mergeCell ref="A64:AS64"/>
    <mergeCell ref="B65:W65"/>
    <mergeCell ref="B112:W112"/>
    <mergeCell ref="AI125:AJ125"/>
    <mergeCell ref="X125:Y125"/>
    <mergeCell ref="AG124:AH124"/>
    <mergeCell ref="B75:D75"/>
    <mergeCell ref="M75:O75"/>
    <mergeCell ref="B88:L89"/>
    <mergeCell ref="M88:W89"/>
    <mergeCell ref="AI124:AJ124"/>
    <mergeCell ref="O141:W141"/>
    <mergeCell ref="X141:Z141"/>
    <mergeCell ref="M129:W130"/>
    <mergeCell ref="Y130:AB130"/>
    <mergeCell ref="M131:O131"/>
    <mergeCell ref="O139:W139"/>
    <mergeCell ref="A52:AS52"/>
    <mergeCell ref="X139:AH139"/>
    <mergeCell ref="O140:W140"/>
    <mergeCell ref="X140:AH140"/>
    <mergeCell ref="AA125:AB125"/>
    <mergeCell ref="O137:V137"/>
    <mergeCell ref="Y132:AH132"/>
    <mergeCell ref="N136:V136"/>
    <mergeCell ref="AG123:AH123"/>
    <mergeCell ref="A88:A90"/>
    <mergeCell ref="A53:AS53"/>
    <mergeCell ref="A48:AS48"/>
    <mergeCell ref="A56:AS56"/>
    <mergeCell ref="A57:AS57"/>
    <mergeCell ref="A58:AS58"/>
    <mergeCell ref="A49:AS49"/>
    <mergeCell ref="A50:AS50"/>
    <mergeCell ref="A55:AS55"/>
    <mergeCell ref="A54:AS54"/>
    <mergeCell ref="A51:AS51"/>
  </mergeCells>
  <printOptions horizontalCentered="1"/>
  <pageMargins left="0.11811023622047245" right="0.11811023622047245" top="0.15748031496062992" bottom="0.15748031496062992" header="0.31496062992125984" footer="0.31496062992125984"/>
  <pageSetup horizontalDpi="600" verticalDpi="600" orientation="landscape" paperSize="9" scale="54" r:id="rId2"/>
  <headerFooter alignWithMargins="0">
    <oddHeader>&amp;R
</oddHeader>
  </headerFooter>
  <rowBreaks count="3" manualBreakCount="3">
    <brk id="61" max="44" man="1"/>
    <brk id="108" max="44" man="1"/>
    <brk id="146" max="2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n.robu</dc:creator>
  <cp:keywords/>
  <dc:description/>
  <cp:lastModifiedBy>Nicoleta Dronca</cp:lastModifiedBy>
  <cp:lastPrinted>2019-10-01T11:27:28Z</cp:lastPrinted>
  <dcterms:created xsi:type="dcterms:W3CDTF">2005-09-25T13:40:53Z</dcterms:created>
  <dcterms:modified xsi:type="dcterms:W3CDTF">2019-10-01T11:29:42Z</dcterms:modified>
  <cp:category/>
  <cp:version/>
  <cp:contentType/>
  <cp:contentStatus/>
</cp:coreProperties>
</file>