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nii I-II" sheetId="1" r:id="rId1"/>
  </sheets>
  <definedNames>
    <definedName name="_xlnm.Print_Area" localSheetId="0">'Anii I-II'!$A$1:$W$88</definedName>
  </definedNames>
  <calcPr fullCalcOnLoad="1"/>
</workbook>
</file>

<file path=xl/sharedStrings.xml><?xml version="1.0" encoding="utf-8"?>
<sst xmlns="http://schemas.openxmlformats.org/spreadsheetml/2006/main" count="104" uniqueCount="75">
  <si>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</si>
  <si>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</si>
  <si>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</si>
  <si>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</si>
  <si>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</si>
  <si>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</si>
  <si>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</si>
  <si>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</si>
  <si>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Universitatea Politehnica Timişoara</t>
  </si>
  <si>
    <t xml:space="preserve">Facultatea </t>
  </si>
  <si>
    <t xml:space="preserve">evaluări: </t>
  </si>
  <si>
    <t>VPI:</t>
  </si>
  <si>
    <t>ANUL II</t>
  </si>
  <si>
    <t>DISCIPLINE OPTIONALE</t>
  </si>
  <si>
    <t>RECTOR,</t>
  </si>
  <si>
    <t>SEMESTRUL 3</t>
  </si>
  <si>
    <t>SEMESTRUL 4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</si>
  <si>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</si>
  <si>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</si>
  <si>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</si>
  <si>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</si>
  <si>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</si>
  <si>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DS</t>
  </si>
  <si>
    <t>Prof.univ.dr.ing.Viorel-Aurel ŞERBAN</t>
  </si>
  <si>
    <t>DA</t>
  </si>
  <si>
    <t xml:space="preserve">Robotică medicală </t>
  </si>
  <si>
    <t xml:space="preserve">Dispozitive pentru ortognatodonție </t>
  </si>
  <si>
    <t>D</t>
  </si>
  <si>
    <t>Elaborare lucrare de disertatie                                                                                        7 săptămâni x 14 ore/săptămână</t>
  </si>
  <si>
    <t xml:space="preserve">Disciplina optionala 5                                                                                 </t>
  </si>
  <si>
    <t xml:space="preserve">Disciplina optionala 6                                                                                        </t>
  </si>
  <si>
    <t>Stiinte ingineresti</t>
  </si>
  <si>
    <t>Inginerie mecanica,mecatronica,inginerie industriala si management</t>
  </si>
  <si>
    <t>Stiinte ingineresti aplicate</t>
  </si>
  <si>
    <t>Implanturi, proteze şi evaluare biomecanică</t>
  </si>
  <si>
    <t>evaluări:  1E,1D</t>
  </si>
  <si>
    <t>4E</t>
  </si>
  <si>
    <t>c1c2c3</t>
  </si>
  <si>
    <t>a1a2</t>
  </si>
  <si>
    <t>M</t>
  </si>
  <si>
    <t>Ciclul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</si>
  <si>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</si>
  <si>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</si>
  <si>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</si>
  <si>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</si>
  <si>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</si>
  <si>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</si>
  <si>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</si>
  <si>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</si>
  <si>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</si>
  <si>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</si>
  <si>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</si>
  <si>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</si>
  <si>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</si>
  <si>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</si>
  <si>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</si>
  <si>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</si>
  <si>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</si>
  <si>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Disciplina optionala 5                                                                    Design si dezvoltare de organe artificiale                                               </t>
  </si>
  <si>
    <t xml:space="preserve">  Disciplina optionala 6                                                                     Statistică aplicată în cercetarea medicală                                        </t>
  </si>
  <si>
    <t xml:space="preserve"> Disciplina optionala 6                                                                       Algoritmi şi tehnici de modelare şi simulare   </t>
  </si>
  <si>
    <t>DECAN,</t>
  </si>
  <si>
    <t>Prof.dr.ing.Inocenţiu MANIU</t>
  </si>
  <si>
    <t>de MECANICĂ</t>
  </si>
  <si>
    <r>
      <rPr>
        <sz val="12"/>
        <color indexed="18"/>
        <rFont val="Arial"/>
        <family val="2"/>
      </rPr>
      <t>Programul de studii univ. de master</t>
    </r>
    <r>
      <rPr>
        <b/>
        <sz val="12"/>
        <color indexed="18"/>
        <rFont val="Arial"/>
        <family val="2"/>
      </rPr>
      <t xml:space="preserve">:  </t>
    </r>
  </si>
  <si>
    <t>DCAV</t>
  </si>
  <si>
    <t>Cod DFI.Cod RSI.Cod DSU_M</t>
  </si>
  <si>
    <t>20.70.30</t>
  </si>
  <si>
    <r>
      <t xml:space="preserve">Domeniul fundamental 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</si>
  <si>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t xml:space="preserve">   Disciplina optionala 5    
Tehnici CAD/CAM/CAE pentru realizarea dispozitivelor medicale </t>
  </si>
  <si>
    <t>Practica/Cercetare profesionala                                                                             7 săptămâni x 14 ore/săptămână</t>
  </si>
  <si>
    <t>C</t>
  </si>
  <si>
    <t xml:space="preserve">Disciplina optionala 5                                                                 Aparatură pentru tehnici terapeutice şi chirurgicale avansate                                                                                           </t>
  </si>
  <si>
    <t>Examen de disertație</t>
  </si>
  <si>
    <t>An universitar 2019- 2020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</si>
</sst>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60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18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Verdana"/>
      <family val="2"/>
    </font>
    <font>
      <sz val="12"/>
      <color indexed="18"/>
      <name val="Verdana"/>
      <family val="2"/>
    </font>
    <font>
      <sz val="12"/>
      <color indexed="56"/>
      <name val="Arial"/>
      <family val="2"/>
    </font>
    <font>
      <b/>
      <sz val="12"/>
      <color indexed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b/>
      <sz val="12"/>
      <color rgb="FF000080"/>
      <name val="Cambria"/>
      <family val="1"/>
    </font>
    <font>
      <sz val="12"/>
      <color rgb="FF002060"/>
      <name val="Arial"/>
      <family val="2"/>
    </font>
    <font>
      <sz val="12"/>
      <color rgb="FF000080"/>
      <name val="Arial"/>
      <family val="2"/>
    </font>
    <font>
      <sz val="10"/>
      <color rgb="FF000080"/>
      <name val="Arial"/>
      <family val="2"/>
    </font>
    <font>
      <sz val="12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6" fillId="0" borderId="0" xfId="53" applyFill="1" applyAlignment="1">
      <alignment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Alignment="1">
      <alignment horizont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6" fillId="0" borderId="0" xfId="53" applyFill="1" applyAlignment="1">
      <alignment horizontal="left" wrapText="1"/>
    </xf>
    <xf numFmtId="0" fontId="2" fillId="0" borderId="0" xfId="0" applyFont="1" applyAlignment="1">
      <alignment horizontal="left"/>
    </xf>
    <xf numFmtId="0" fontId="46" fillId="0" borderId="0" xfId="53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58" fillId="33" borderId="42" xfId="0" applyFont="1" applyFill="1" applyBorder="1" applyAlignment="1">
      <alignment horizontal="center"/>
    </xf>
    <xf numFmtId="0" fontId="59" fillId="33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21</xdr:col>
      <xdr:colOff>123825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5"/>
  <sheetViews>
    <sheetView tabSelected="1" view="pageBreakPreview" zoomScaleSheetLayoutView="100" workbookViewId="0" topLeftCell="A68">
      <selection activeCell="A22" sqref="A22:W22"/>
    </sheetView>
  </sheetViews>
  <sheetFormatPr defaultColWidth="9.140625" defaultRowHeight="12.75"/>
  <cols>
    <col min="1" max="1" width="12.421875" style="0" customWidth="1"/>
    <col min="2" max="2" width="4.8515625" style="0" customWidth="1"/>
    <col min="3" max="3" width="9.140625" style="0" customWidth="1"/>
    <col min="4" max="4" width="9.28125" style="0" customWidth="1"/>
    <col min="5" max="7" width="4.7109375" style="0" customWidth="1"/>
    <col min="8" max="8" width="7.140625" style="0" customWidth="1"/>
    <col min="9" max="10" width="4.7109375" style="0" customWidth="1"/>
    <col min="11" max="11" width="8.00390625" style="0" customWidth="1"/>
    <col min="12" max="12" width="5.28125" style="0" customWidth="1"/>
    <col min="13" max="14" width="5.7109375" style="0" customWidth="1"/>
    <col min="15" max="15" width="10.57421875" style="0" customWidth="1"/>
    <col min="16" max="20" width="4.7109375" style="0" customWidth="1"/>
    <col min="21" max="21" width="7.28125" style="0" customWidth="1"/>
    <col min="22" max="22" width="6.8515625" style="0" customWidth="1"/>
    <col min="23" max="23" width="6.140625" style="0" customWidth="1"/>
  </cols>
  <sheetData>
    <row r="2" spans="2:17" s="29" customFormat="1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29" customFormat="1" ht="18">
      <c r="A3" s="28" t="s">
        <v>8</v>
      </c>
      <c r="K3" s="14"/>
      <c r="L3" s="14"/>
      <c r="M3" s="14"/>
      <c r="N3" s="14"/>
      <c r="O3" s="14"/>
      <c r="P3" s="14"/>
      <c r="Q3" s="14"/>
    </row>
    <row r="4" spans="11:22" s="29" customFormat="1" ht="15" customHeight="1"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1:17" s="29" customFormat="1" ht="15.75">
      <c r="K5" s="30"/>
      <c r="L5" s="30"/>
      <c r="M5" s="30"/>
      <c r="N5" s="30"/>
      <c r="O5" s="30"/>
      <c r="P5" s="30"/>
      <c r="Q5" s="30"/>
    </row>
    <row r="6" spans="1:17" s="29" customFormat="1" ht="15.75">
      <c r="A6" s="47" t="s">
        <v>9</v>
      </c>
      <c r="B6" s="48" t="s">
        <v>63</v>
      </c>
      <c r="C6" s="48"/>
      <c r="D6" s="48"/>
      <c r="E6" s="48"/>
      <c r="F6" s="48"/>
      <c r="G6" s="48"/>
      <c r="H6" s="48"/>
      <c r="I6" s="48"/>
      <c r="J6" s="48"/>
      <c r="K6" s="30"/>
      <c r="L6" s="30"/>
      <c r="M6" s="30"/>
      <c r="N6" s="30"/>
      <c r="O6" s="30"/>
      <c r="P6" s="30"/>
      <c r="Q6" s="30"/>
    </row>
    <row r="7" spans="1:17" s="29" customFormat="1" ht="15.75">
      <c r="A7" s="47" t="s">
        <v>19</v>
      </c>
      <c r="B7" s="49"/>
      <c r="C7" s="49"/>
      <c r="E7" s="49"/>
      <c r="F7" s="49" t="s">
        <v>33</v>
      </c>
      <c r="G7" s="49"/>
      <c r="H7" s="49"/>
      <c r="I7" s="49"/>
      <c r="J7" s="49"/>
      <c r="K7" s="30"/>
      <c r="L7" s="30"/>
      <c r="M7" s="30"/>
      <c r="N7" s="30"/>
      <c r="O7" s="30"/>
      <c r="P7" s="30"/>
      <c r="Q7" s="30"/>
    </row>
    <row r="8" spans="1:24" s="11" customFormat="1" ht="15.75" customHeight="1">
      <c r="A8" s="112" t="s">
        <v>64</v>
      </c>
      <c r="B8" s="112"/>
      <c r="C8" s="112"/>
      <c r="D8" s="112"/>
      <c r="E8" s="112"/>
      <c r="F8" s="15" t="s">
        <v>34</v>
      </c>
      <c r="H8" s="50"/>
      <c r="I8" s="50"/>
      <c r="J8" s="50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5"/>
    </row>
    <row r="9" spans="1:24" s="11" customFormat="1" ht="32.25" customHeight="1">
      <c r="A9" s="121" t="s">
        <v>17</v>
      </c>
      <c r="B9" s="121"/>
      <c r="C9" s="121"/>
      <c r="D9" s="121"/>
      <c r="E9" s="121"/>
      <c r="F9" s="121"/>
      <c r="G9" s="121"/>
      <c r="H9" s="121"/>
      <c r="I9" s="121"/>
      <c r="J9" s="121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15"/>
      <c r="X9" s="15"/>
    </row>
    <row r="10" spans="1:25" s="11" customFormat="1" ht="15.75" customHeight="1">
      <c r="A10" s="67" t="s">
        <v>18</v>
      </c>
      <c r="B10" s="67"/>
      <c r="C10" s="67"/>
      <c r="D10" s="67"/>
      <c r="E10" s="67"/>
      <c r="F10" s="67"/>
      <c r="G10" s="67"/>
      <c r="H10" s="67"/>
      <c r="I10" s="67"/>
      <c r="J10" s="3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2"/>
    </row>
    <row r="11" spans="1:25" s="11" customFormat="1" ht="15.75">
      <c r="A11" s="34"/>
      <c r="B11" s="31"/>
      <c r="C11" s="31"/>
      <c r="D11" s="31"/>
      <c r="E11" s="31"/>
      <c r="F11" s="31"/>
      <c r="G11" s="31"/>
      <c r="H11" s="31"/>
      <c r="I11" s="31"/>
      <c r="J11" s="3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2"/>
    </row>
    <row r="12" spans="1:25" s="11" customFormat="1" ht="15.75">
      <c r="A12" s="49" t="s">
        <v>68</v>
      </c>
      <c r="B12" s="15"/>
      <c r="C12" s="15"/>
      <c r="D12" s="15"/>
      <c r="E12" s="51" t="s">
        <v>31</v>
      </c>
      <c r="F12" s="15"/>
      <c r="G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2"/>
    </row>
    <row r="13" spans="1:25" s="4" customFormat="1" ht="15.75">
      <c r="A13" s="49" t="s">
        <v>21</v>
      </c>
      <c r="B13" s="15"/>
      <c r="C13" s="15"/>
      <c r="D13" s="51" t="s">
        <v>32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2"/>
    </row>
    <row r="14" spans="1:10" ht="15.75">
      <c r="A14" s="49" t="s">
        <v>20</v>
      </c>
      <c r="B14" s="15"/>
      <c r="C14" s="15"/>
      <c r="D14" s="15"/>
      <c r="E14" s="15"/>
      <c r="F14" s="15"/>
      <c r="G14" s="15"/>
      <c r="H14" s="15"/>
      <c r="I14" s="15"/>
      <c r="J14" s="51" t="s">
        <v>33</v>
      </c>
    </row>
    <row r="15" spans="1:10" ht="1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23" ht="27" customHeight="1">
      <c r="A16" s="113" t="s">
        <v>66</v>
      </c>
      <c r="B16" s="114"/>
      <c r="C16" s="114"/>
      <c r="D16" s="114"/>
      <c r="E16" s="114"/>
      <c r="F16" s="115"/>
      <c r="G16" s="12"/>
      <c r="H16" s="15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16" ht="15">
      <c r="A17" s="116" t="s">
        <v>67</v>
      </c>
      <c r="B17" s="117"/>
      <c r="C17" s="117"/>
      <c r="D17" s="117"/>
      <c r="E17" s="117"/>
      <c r="F17" s="118"/>
      <c r="G17" s="43"/>
      <c r="H17" s="15"/>
      <c r="I17" s="15"/>
      <c r="J17" s="15"/>
      <c r="N17" s="52"/>
      <c r="O17" s="52"/>
      <c r="P17" s="52"/>
    </row>
    <row r="18" spans="1:16" ht="15">
      <c r="A18" s="119" t="s">
        <v>40</v>
      </c>
      <c r="B18" s="119"/>
      <c r="C18" s="120" t="s">
        <v>37</v>
      </c>
      <c r="D18" s="120"/>
      <c r="E18" s="120" t="s">
        <v>38</v>
      </c>
      <c r="F18" s="120"/>
      <c r="N18" s="42"/>
      <c r="O18" s="42"/>
      <c r="P18" s="42"/>
    </row>
    <row r="19" spans="1:16" ht="15">
      <c r="A19" s="119" t="s">
        <v>39</v>
      </c>
      <c r="B19" s="119"/>
      <c r="C19" s="120">
        <v>460</v>
      </c>
      <c r="D19" s="120"/>
      <c r="E19" s="120">
        <v>19</v>
      </c>
      <c r="F19" s="120"/>
      <c r="N19" s="42"/>
      <c r="O19" s="42"/>
      <c r="P19" s="42"/>
    </row>
    <row r="20" spans="1:23" s="3" customFormat="1" ht="14.25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53"/>
      <c r="O20" s="53"/>
      <c r="P20" s="53"/>
      <c r="Q20" s="2"/>
      <c r="R20" s="2"/>
      <c r="S20" s="2"/>
      <c r="T20" s="2"/>
      <c r="U20" s="2"/>
      <c r="V20" s="2"/>
      <c r="W20" s="2"/>
    </row>
    <row r="21" spans="1:23" s="11" customFormat="1" ht="18">
      <c r="A21" s="105" t="s">
        <v>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</row>
    <row r="22" spans="1:23" s="11" customFormat="1" ht="18">
      <c r="A22" s="105" t="s">
        <v>74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</row>
    <row r="23" spans="1:23" s="11" customFormat="1" ht="18.75" thickBot="1">
      <c r="A23" s="80" t="s">
        <v>12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11" customFormat="1" ht="17.25" thickBot="1" thickTop="1">
      <c r="A24" s="5"/>
      <c r="B24" s="81" t="s">
        <v>15</v>
      </c>
      <c r="C24" s="82"/>
      <c r="D24" s="82"/>
      <c r="E24" s="82"/>
      <c r="F24" s="82"/>
      <c r="G24" s="82"/>
      <c r="H24" s="82"/>
      <c r="I24" s="82"/>
      <c r="J24" s="82"/>
      <c r="K24" s="82"/>
      <c r="L24" s="83"/>
      <c r="M24" s="81" t="s">
        <v>16</v>
      </c>
      <c r="N24" s="82"/>
      <c r="O24" s="82"/>
      <c r="P24" s="82"/>
      <c r="Q24" s="82"/>
      <c r="R24" s="82"/>
      <c r="S24" s="82"/>
      <c r="T24" s="82"/>
      <c r="U24" s="82"/>
      <c r="V24" s="82"/>
      <c r="W24" s="83"/>
    </row>
    <row r="25" spans="1:23" s="11" customFormat="1" ht="16.5" customHeight="1" thickTop="1">
      <c r="A25" s="84" t="s">
        <v>41</v>
      </c>
      <c r="B25" s="60" t="s">
        <v>29</v>
      </c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60" t="s">
        <v>70</v>
      </c>
      <c r="N25" s="61"/>
      <c r="O25" s="61"/>
      <c r="P25" s="61"/>
      <c r="Q25" s="61"/>
      <c r="R25" s="61"/>
      <c r="S25" s="61"/>
      <c r="T25" s="61"/>
      <c r="U25" s="61"/>
      <c r="V25" s="61"/>
      <c r="W25" s="62"/>
    </row>
    <row r="26" spans="1:23" s="11" customFormat="1" ht="20.25" customHeight="1">
      <c r="A26" s="85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63"/>
      <c r="N26" s="64"/>
      <c r="O26" s="64"/>
      <c r="P26" s="64"/>
      <c r="Q26" s="64"/>
      <c r="R26" s="64"/>
      <c r="S26" s="64"/>
      <c r="T26" s="64"/>
      <c r="U26" s="64"/>
      <c r="V26" s="64"/>
      <c r="W26" s="65"/>
    </row>
    <row r="27" spans="1:23" s="11" customFormat="1" ht="16.5" customHeight="1" thickBot="1">
      <c r="A27" s="86"/>
      <c r="B27" s="55" t="str">
        <f>CONCATENATE($A$19,$C$19,".",$E$19,".","0",RIGHT($B$24,1),".",RIGHT(K27,1),$A$25,"-ij")</f>
        <v>M460.19.03.A1-ij</v>
      </c>
      <c r="C27" s="56"/>
      <c r="D27" s="57"/>
      <c r="E27" s="7">
        <v>7</v>
      </c>
      <c r="F27" s="8" t="s">
        <v>5</v>
      </c>
      <c r="G27" s="8">
        <v>28</v>
      </c>
      <c r="H27" s="8">
        <v>0</v>
      </c>
      <c r="I27" s="8">
        <v>14</v>
      </c>
      <c r="J27" s="8">
        <v>14</v>
      </c>
      <c r="K27" s="9" t="s">
        <v>24</v>
      </c>
      <c r="L27" s="10">
        <v>112</v>
      </c>
      <c r="M27" s="55" t="str">
        <f>CONCATENATE($A$19,$C$19,".",$E$19,".","0",RIGHT($M$24,1),".",RIGHT(V27,1),$A$25)</f>
        <v>M460.19.04.S1</v>
      </c>
      <c r="N27" s="56"/>
      <c r="O27" s="57"/>
      <c r="P27" s="7">
        <v>10</v>
      </c>
      <c r="Q27" s="8" t="s">
        <v>27</v>
      </c>
      <c r="R27" s="8">
        <v>0</v>
      </c>
      <c r="S27" s="8">
        <v>0</v>
      </c>
      <c r="T27" s="8">
        <v>0</v>
      </c>
      <c r="U27" s="8">
        <v>98</v>
      </c>
      <c r="V27" s="9" t="s">
        <v>22</v>
      </c>
      <c r="W27" s="10">
        <v>262</v>
      </c>
    </row>
    <row r="28" spans="1:23" s="11" customFormat="1" ht="15.75" thickTop="1">
      <c r="A28" s="84" t="s">
        <v>42</v>
      </c>
      <c r="B28" s="60" t="s">
        <v>30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0" t="s">
        <v>28</v>
      </c>
      <c r="N28" s="61"/>
      <c r="O28" s="61"/>
      <c r="P28" s="61"/>
      <c r="Q28" s="61"/>
      <c r="R28" s="61"/>
      <c r="S28" s="61"/>
      <c r="T28" s="61"/>
      <c r="U28" s="61"/>
      <c r="V28" s="61"/>
      <c r="W28" s="62"/>
    </row>
    <row r="29" spans="1:23" s="11" customFormat="1" ht="15">
      <c r="A29" s="85"/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5"/>
    </row>
    <row r="30" spans="1:23" s="11" customFormat="1" ht="15.75" thickBot="1">
      <c r="A30" s="86"/>
      <c r="B30" s="55" t="str">
        <f>CONCATENATE($A$19,$C$19,".",$E$19,".","0",RIGHT($B$24,1),".",RIGHT(K30,1),$A$28,"-ij")</f>
        <v>M460.19.03.S2-ij</v>
      </c>
      <c r="C30" s="56"/>
      <c r="D30" s="57"/>
      <c r="E30" s="7">
        <v>6</v>
      </c>
      <c r="F30" s="8" t="s">
        <v>5</v>
      </c>
      <c r="G30" s="8">
        <v>14</v>
      </c>
      <c r="H30" s="8">
        <v>0</v>
      </c>
      <c r="I30" s="8">
        <v>0</v>
      </c>
      <c r="J30" s="8">
        <v>14</v>
      </c>
      <c r="K30" s="9" t="s">
        <v>22</v>
      </c>
      <c r="L30" s="10">
        <v>116</v>
      </c>
      <c r="M30" s="55" t="str">
        <f>CONCATENATE($A$19,$C$19,".",$E$19,".","0",RIGHT($M$24,1),".",RIGHT(V30,1),$A$28)</f>
        <v>M460.19.04.S2</v>
      </c>
      <c r="N30" s="56"/>
      <c r="O30" s="57"/>
      <c r="P30" s="7">
        <v>10</v>
      </c>
      <c r="Q30" s="8" t="s">
        <v>71</v>
      </c>
      <c r="R30" s="8">
        <v>0</v>
      </c>
      <c r="S30" s="8">
        <v>0</v>
      </c>
      <c r="T30" s="8">
        <v>0</v>
      </c>
      <c r="U30" s="8">
        <v>98</v>
      </c>
      <c r="V30" s="9" t="s">
        <v>22</v>
      </c>
      <c r="W30" s="10">
        <v>262</v>
      </c>
    </row>
    <row r="31" spans="1:23" s="11" customFormat="1" ht="15.75" thickTop="1">
      <c r="A31" s="84" t="s">
        <v>43</v>
      </c>
      <c r="B31" s="87" t="s">
        <v>25</v>
      </c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60" t="s">
        <v>73</v>
      </c>
      <c r="N31" s="61"/>
      <c r="O31" s="61"/>
      <c r="P31" s="61"/>
      <c r="Q31" s="61"/>
      <c r="R31" s="61"/>
      <c r="S31" s="61"/>
      <c r="T31" s="61"/>
      <c r="U31" s="61"/>
      <c r="V31" s="61"/>
      <c r="W31" s="62"/>
    </row>
    <row r="32" spans="1:23" s="11" customFormat="1" ht="15">
      <c r="A32" s="85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63"/>
      <c r="N32" s="64"/>
      <c r="O32" s="64"/>
      <c r="P32" s="64"/>
      <c r="Q32" s="64"/>
      <c r="R32" s="64"/>
      <c r="S32" s="64"/>
      <c r="T32" s="64"/>
      <c r="U32" s="64"/>
      <c r="V32" s="64"/>
      <c r="W32" s="65"/>
    </row>
    <row r="33" spans="1:23" s="11" customFormat="1" ht="15.75" thickBot="1">
      <c r="A33" s="86"/>
      <c r="B33" s="55" t="str">
        <f>CONCATENATE($A$19,$C$19,".",$E$19,".","0",RIGHT($B$24,1),".",RIGHT(K33,1),$A$31,)</f>
        <v>M460.19.03.S3</v>
      </c>
      <c r="C33" s="56"/>
      <c r="D33" s="57"/>
      <c r="E33" s="7">
        <v>8</v>
      </c>
      <c r="F33" s="8" t="s">
        <v>5</v>
      </c>
      <c r="G33" s="8">
        <v>28</v>
      </c>
      <c r="H33" s="8">
        <v>0</v>
      </c>
      <c r="I33" s="8">
        <v>14</v>
      </c>
      <c r="J33" s="8">
        <v>14</v>
      </c>
      <c r="K33" s="9" t="s">
        <v>22</v>
      </c>
      <c r="L33" s="10">
        <v>136</v>
      </c>
      <c r="M33" s="55" t="str">
        <f>CONCATENATE($A$19,$C$19,".",$E$19,".","0",RIGHT($M$24,1),".",RIGHT(V33,1),$A$28)</f>
        <v>M460.19.04.S2</v>
      </c>
      <c r="N33" s="56"/>
      <c r="O33" s="57"/>
      <c r="P33" s="7">
        <v>10</v>
      </c>
      <c r="Q33" s="8" t="s">
        <v>5</v>
      </c>
      <c r="R33" s="8"/>
      <c r="S33" s="8"/>
      <c r="T33" s="8"/>
      <c r="U33" s="8"/>
      <c r="V33" s="9" t="s">
        <v>22</v>
      </c>
      <c r="W33" s="10"/>
    </row>
    <row r="34" spans="1:23" s="11" customFormat="1" ht="15.75" thickTop="1">
      <c r="A34" s="84" t="s">
        <v>44</v>
      </c>
      <c r="B34" s="60" t="s">
        <v>26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60"/>
      <c r="N34" s="61"/>
      <c r="O34" s="61"/>
      <c r="P34" s="61"/>
      <c r="Q34" s="61"/>
      <c r="R34" s="61"/>
      <c r="S34" s="61"/>
      <c r="T34" s="61"/>
      <c r="U34" s="61"/>
      <c r="V34" s="61"/>
      <c r="W34" s="62"/>
    </row>
    <row r="35" spans="1:23" s="11" customFormat="1" ht="15">
      <c r="A35" s="85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  <c r="M35" s="63"/>
      <c r="N35" s="64"/>
      <c r="O35" s="64"/>
      <c r="P35" s="64"/>
      <c r="Q35" s="64"/>
      <c r="R35" s="64"/>
      <c r="S35" s="64"/>
      <c r="T35" s="64"/>
      <c r="U35" s="64"/>
      <c r="V35" s="64"/>
      <c r="W35" s="65"/>
    </row>
    <row r="36" spans="1:23" s="11" customFormat="1" ht="15.75" thickBot="1">
      <c r="A36" s="86"/>
      <c r="B36" s="55" t="str">
        <f>CONCATENATE($A$19,$C$19,".",$E$19,".","0",RIGHT($B$24,1),".",RIGHT(K36,1),$A$34)</f>
        <v>M460.19.03.V4</v>
      </c>
      <c r="C36" s="56"/>
      <c r="D36" s="57"/>
      <c r="E36" s="7">
        <v>9</v>
      </c>
      <c r="F36" s="8" t="s">
        <v>5</v>
      </c>
      <c r="G36" s="8">
        <v>28</v>
      </c>
      <c r="H36" s="8">
        <v>0</v>
      </c>
      <c r="I36" s="8">
        <v>14</v>
      </c>
      <c r="J36" s="8">
        <v>14</v>
      </c>
      <c r="K36" s="41" t="s">
        <v>65</v>
      </c>
      <c r="L36" s="10">
        <v>160</v>
      </c>
      <c r="M36" s="93"/>
      <c r="N36" s="94"/>
      <c r="O36" s="95"/>
      <c r="P36" s="7"/>
      <c r="Q36" s="8"/>
      <c r="R36" s="8"/>
      <c r="S36" s="8"/>
      <c r="T36" s="8"/>
      <c r="U36" s="8"/>
      <c r="V36" s="9"/>
      <c r="W36" s="10"/>
    </row>
    <row r="37" spans="1:23" s="11" customFormat="1" ht="15.75" thickTop="1">
      <c r="A37" s="84" t="s">
        <v>45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9"/>
      <c r="M37" s="60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8" spans="1:23" s="11" customFormat="1" ht="4.5" customHeight="1">
      <c r="A38" s="85"/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2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5"/>
    </row>
    <row r="39" spans="1:23" s="11" customFormat="1" ht="15.75" thickBot="1">
      <c r="A39" s="86"/>
      <c r="B39" s="93"/>
      <c r="C39" s="94"/>
      <c r="D39" s="95"/>
      <c r="E39" s="7"/>
      <c r="F39" s="8"/>
      <c r="G39" s="8"/>
      <c r="H39" s="8"/>
      <c r="I39" s="8"/>
      <c r="J39" s="8"/>
      <c r="K39" s="9"/>
      <c r="L39" s="10"/>
      <c r="M39" s="93"/>
      <c r="N39" s="94"/>
      <c r="O39" s="95"/>
      <c r="P39" s="7"/>
      <c r="Q39" s="8"/>
      <c r="R39" s="8"/>
      <c r="S39" s="8"/>
      <c r="T39" s="8"/>
      <c r="U39" s="8"/>
      <c r="V39" s="9"/>
      <c r="W39" s="10"/>
    </row>
    <row r="40" spans="1:23" s="11" customFormat="1" ht="15.75" thickTop="1">
      <c r="A40" s="84" t="s">
        <v>46</v>
      </c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2"/>
      <c r="M40" s="60"/>
      <c r="N40" s="61"/>
      <c r="O40" s="61"/>
      <c r="P40" s="61"/>
      <c r="Q40" s="61"/>
      <c r="R40" s="61"/>
      <c r="S40" s="61"/>
      <c r="T40" s="61"/>
      <c r="U40" s="61"/>
      <c r="V40" s="61"/>
      <c r="W40" s="62"/>
    </row>
    <row r="41" spans="1:23" s="11" customFormat="1" ht="8.25" customHeight="1">
      <c r="A41" s="85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  <c r="M41" s="63"/>
      <c r="N41" s="64"/>
      <c r="O41" s="64"/>
      <c r="P41" s="64"/>
      <c r="Q41" s="64"/>
      <c r="R41" s="64"/>
      <c r="S41" s="64"/>
      <c r="T41" s="64"/>
      <c r="U41" s="64"/>
      <c r="V41" s="64"/>
      <c r="W41" s="65"/>
    </row>
    <row r="42" spans="1:23" s="11" customFormat="1" ht="15.75" thickBot="1">
      <c r="A42" s="86"/>
      <c r="B42" s="93"/>
      <c r="C42" s="94"/>
      <c r="D42" s="95"/>
      <c r="E42" s="7"/>
      <c r="F42" s="8"/>
      <c r="G42" s="8"/>
      <c r="H42" s="8"/>
      <c r="I42" s="8"/>
      <c r="J42" s="8"/>
      <c r="K42" s="9"/>
      <c r="L42" s="10"/>
      <c r="M42" s="93"/>
      <c r="N42" s="94"/>
      <c r="O42" s="95"/>
      <c r="P42" s="7"/>
      <c r="Q42" s="8"/>
      <c r="R42" s="8"/>
      <c r="S42" s="8"/>
      <c r="T42" s="8"/>
      <c r="U42" s="8"/>
      <c r="V42" s="9"/>
      <c r="W42" s="10"/>
    </row>
    <row r="43" spans="1:23" s="11" customFormat="1" ht="15.75" thickTop="1">
      <c r="A43" s="84" t="s">
        <v>47</v>
      </c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2"/>
      <c r="M43" s="60"/>
      <c r="N43" s="61"/>
      <c r="O43" s="61"/>
      <c r="P43" s="61"/>
      <c r="Q43" s="61"/>
      <c r="R43" s="61"/>
      <c r="S43" s="61"/>
      <c r="T43" s="61"/>
      <c r="U43" s="61"/>
      <c r="V43" s="61"/>
      <c r="W43" s="62"/>
    </row>
    <row r="44" spans="1:23" s="11" customFormat="1" ht="7.5" customHeight="1">
      <c r="A44" s="8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5"/>
      <c r="M44" s="63"/>
      <c r="N44" s="64"/>
      <c r="O44" s="64"/>
      <c r="P44" s="64"/>
      <c r="Q44" s="64"/>
      <c r="R44" s="64"/>
      <c r="S44" s="64"/>
      <c r="T44" s="64"/>
      <c r="U44" s="64"/>
      <c r="V44" s="64"/>
      <c r="W44" s="65"/>
    </row>
    <row r="45" spans="1:23" s="11" customFormat="1" ht="15.75" thickBot="1">
      <c r="A45" s="86"/>
      <c r="B45" s="93"/>
      <c r="C45" s="94"/>
      <c r="D45" s="95"/>
      <c r="E45" s="7"/>
      <c r="F45" s="8"/>
      <c r="G45" s="8"/>
      <c r="H45" s="8"/>
      <c r="I45" s="8"/>
      <c r="J45" s="8"/>
      <c r="K45" s="9"/>
      <c r="L45" s="10"/>
      <c r="M45" s="93"/>
      <c r="N45" s="94"/>
      <c r="O45" s="95"/>
      <c r="P45" s="7"/>
      <c r="Q45" s="8"/>
      <c r="R45" s="8"/>
      <c r="S45" s="8"/>
      <c r="T45" s="8"/>
      <c r="U45" s="9"/>
      <c r="V45" s="9"/>
      <c r="W45" s="10"/>
    </row>
    <row r="46" spans="1:23" s="11" customFormat="1" ht="15.75" thickTop="1">
      <c r="A46" s="84" t="s">
        <v>48</v>
      </c>
      <c r="B46" s="60"/>
      <c r="C46" s="61"/>
      <c r="D46" s="61"/>
      <c r="E46" s="96"/>
      <c r="F46" s="96"/>
      <c r="G46" s="96"/>
      <c r="H46" s="96"/>
      <c r="I46" s="96"/>
      <c r="J46" s="96"/>
      <c r="K46" s="96"/>
      <c r="L46" s="97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2"/>
    </row>
    <row r="47" spans="1:23" s="11" customFormat="1" ht="9" customHeight="1">
      <c r="A47" s="85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100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5"/>
    </row>
    <row r="48" spans="1:23" s="11" customFormat="1" ht="15.75" thickBot="1">
      <c r="A48" s="86"/>
      <c r="B48" s="93"/>
      <c r="C48" s="94"/>
      <c r="D48" s="95"/>
      <c r="E48" s="7"/>
      <c r="F48" s="8"/>
      <c r="G48" s="8"/>
      <c r="H48" s="8"/>
      <c r="I48" s="8"/>
      <c r="J48" s="8"/>
      <c r="K48" s="9"/>
      <c r="L48" s="10"/>
      <c r="M48" s="93"/>
      <c r="N48" s="94"/>
      <c r="O48" s="95"/>
      <c r="P48" s="7"/>
      <c r="Q48" s="8"/>
      <c r="R48" s="8"/>
      <c r="S48" s="8"/>
      <c r="T48" s="8"/>
      <c r="U48" s="8"/>
      <c r="V48" s="9"/>
      <c r="W48" s="10"/>
    </row>
    <row r="49" spans="1:23" s="11" customFormat="1" ht="15.75" thickTop="1">
      <c r="A49" s="84" t="s">
        <v>49</v>
      </c>
      <c r="B49" s="107"/>
      <c r="C49" s="96"/>
      <c r="D49" s="96"/>
      <c r="E49" s="96"/>
      <c r="F49" s="96"/>
      <c r="G49" s="96"/>
      <c r="H49" s="96"/>
      <c r="I49" s="96"/>
      <c r="J49" s="96"/>
      <c r="K49" s="96"/>
      <c r="L49" s="97"/>
      <c r="M49" s="96"/>
      <c r="N49" s="96"/>
      <c r="O49" s="96"/>
      <c r="P49" s="61"/>
      <c r="Q49" s="61"/>
      <c r="R49" s="61"/>
      <c r="S49" s="61"/>
      <c r="T49" s="61"/>
      <c r="U49" s="61"/>
      <c r="V49" s="61"/>
      <c r="W49" s="62"/>
    </row>
    <row r="50" spans="1:23" s="11" customFormat="1" ht="9" customHeight="1">
      <c r="A50" s="85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100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5"/>
    </row>
    <row r="51" spans="1:23" s="11" customFormat="1" ht="15.75" thickBot="1">
      <c r="A51" s="86"/>
      <c r="B51" s="93"/>
      <c r="C51" s="94"/>
      <c r="D51" s="95"/>
      <c r="E51" s="7"/>
      <c r="F51" s="8"/>
      <c r="G51" s="8"/>
      <c r="H51" s="8"/>
      <c r="I51" s="8"/>
      <c r="J51" s="8"/>
      <c r="K51" s="9"/>
      <c r="L51" s="10"/>
      <c r="M51" s="93"/>
      <c r="N51" s="94"/>
      <c r="O51" s="95"/>
      <c r="P51" s="7"/>
      <c r="Q51" s="8"/>
      <c r="R51" s="8"/>
      <c r="S51" s="8"/>
      <c r="T51" s="8"/>
      <c r="U51" s="8"/>
      <c r="V51" s="9"/>
      <c r="W51" s="10"/>
    </row>
    <row r="52" spans="1:23" s="11" customFormat="1" ht="16.5" thickTop="1">
      <c r="A52" s="101" t="s">
        <v>6</v>
      </c>
      <c r="B52" s="73" t="s">
        <v>1</v>
      </c>
      <c r="C52" s="74"/>
      <c r="D52" s="18"/>
      <c r="E52" s="71">
        <f>SUM(G27:J27,G30:J30,G33:J33,G36:J36,G39:J39,G42:J42,G45:J45,G48:J48,G51:J51)</f>
        <v>196</v>
      </c>
      <c r="F52" s="72"/>
      <c r="G52" s="77" t="s">
        <v>11</v>
      </c>
      <c r="H52" s="78"/>
      <c r="I52" s="78"/>
      <c r="J52" s="79"/>
      <c r="K52" s="103">
        <f>SUM(L27,L30,L33,L36,L39,L42,L45,L48,L51)</f>
        <v>524</v>
      </c>
      <c r="L52" s="72"/>
      <c r="M52" s="73" t="s">
        <v>1</v>
      </c>
      <c r="N52" s="74"/>
      <c r="O52" s="18"/>
      <c r="P52" s="71">
        <f>SUM(R27:U27,R30:U30,R33:U33,R36:U36,R39:U39,R42:U42,R45:U45,R48:U48,R51:U51)</f>
        <v>196</v>
      </c>
      <c r="Q52" s="72"/>
      <c r="R52" s="77" t="s">
        <v>11</v>
      </c>
      <c r="S52" s="78"/>
      <c r="T52" s="78"/>
      <c r="U52" s="79"/>
      <c r="V52" s="103">
        <f>SUM(W27,W30,W33,W36,W39,W42,W45,W48,W51)</f>
        <v>524</v>
      </c>
      <c r="W52" s="72"/>
    </row>
    <row r="53" spans="1:23" s="11" customFormat="1" ht="16.5" thickBot="1">
      <c r="A53" s="102"/>
      <c r="B53" s="69" t="s">
        <v>2</v>
      </c>
      <c r="C53" s="70"/>
      <c r="D53" s="21"/>
      <c r="E53" s="58">
        <f>SUM(E27,E30,E33,E36,E39,E42,E45,E48,E51)</f>
        <v>30</v>
      </c>
      <c r="F53" s="59"/>
      <c r="G53" s="69" t="s">
        <v>10</v>
      </c>
      <c r="H53" s="70"/>
      <c r="I53" s="70"/>
      <c r="J53" s="104"/>
      <c r="K53" s="69" t="s">
        <v>36</v>
      </c>
      <c r="L53" s="104"/>
      <c r="M53" s="69" t="s">
        <v>2</v>
      </c>
      <c r="N53" s="70"/>
      <c r="O53" s="21"/>
      <c r="P53" s="58">
        <f>SUM(P27,P30,P33,P36,P39,P42,P45,P48,P51)</f>
        <v>30</v>
      </c>
      <c r="Q53" s="59"/>
      <c r="R53" s="69" t="s">
        <v>35</v>
      </c>
      <c r="S53" s="70"/>
      <c r="T53" s="70"/>
      <c r="U53" s="104"/>
      <c r="V53" s="69">
        <v>2</v>
      </c>
      <c r="W53" s="104"/>
    </row>
    <row r="54" spans="1:23" s="11" customFormat="1" ht="16.5" thickTop="1">
      <c r="A54" s="101" t="s">
        <v>7</v>
      </c>
      <c r="B54" s="73" t="s">
        <v>1</v>
      </c>
      <c r="C54" s="74"/>
      <c r="D54" s="19"/>
      <c r="E54" s="71">
        <f>SUM(G55:J55)</f>
        <v>14</v>
      </c>
      <c r="F54" s="72"/>
      <c r="G54" s="25"/>
      <c r="H54" s="16"/>
      <c r="I54" s="16"/>
      <c r="J54" s="16"/>
      <c r="K54" s="16"/>
      <c r="L54" s="17"/>
      <c r="M54" s="73" t="s">
        <v>1</v>
      </c>
      <c r="N54" s="74"/>
      <c r="O54" s="19"/>
      <c r="P54" s="75">
        <f>SUM(R55:U55)</f>
        <v>14</v>
      </c>
      <c r="Q54" s="76"/>
      <c r="R54" s="25"/>
      <c r="S54" s="16"/>
      <c r="T54" s="16"/>
      <c r="U54" s="16"/>
      <c r="V54" s="16"/>
      <c r="W54" s="17"/>
    </row>
    <row r="55" spans="1:23" s="11" customFormat="1" ht="15.75" thickBot="1">
      <c r="A55" s="102"/>
      <c r="B55" s="69" t="s">
        <v>3</v>
      </c>
      <c r="C55" s="70"/>
      <c r="D55" s="20"/>
      <c r="E55" s="20"/>
      <c r="F55" s="24"/>
      <c r="G55" s="26">
        <f>(G27+G30+G33+G36+G39+G42+G45+G48+G51)/14</f>
        <v>7</v>
      </c>
      <c r="H55" s="27">
        <f>(H27+H30+H33+H36+H39+H42+H45+H48+H51)/14</f>
        <v>0</v>
      </c>
      <c r="I55" s="27">
        <f>(I27+I30+I33+I36+I39+I42+I45+I48+I51)/14</f>
        <v>3</v>
      </c>
      <c r="J55" s="27">
        <f>(J27+J30+J33+J36+J39+J42+J45+J48+J51)/14</f>
        <v>4</v>
      </c>
      <c r="K55" s="22" t="s">
        <v>4</v>
      </c>
      <c r="L55" s="23"/>
      <c r="M55" s="69" t="s">
        <v>3</v>
      </c>
      <c r="N55" s="70"/>
      <c r="O55" s="20"/>
      <c r="P55" s="20"/>
      <c r="Q55" s="24"/>
      <c r="R55" s="26">
        <f>(R27+R30+R33+Q36+R39+R42+R45+R48+R51)/14</f>
        <v>0</v>
      </c>
      <c r="S55" s="27">
        <f>(S27+S30+S33+S36+S39+S42+S45+S48+S51)/14</f>
        <v>0</v>
      </c>
      <c r="T55" s="27">
        <f>(T27+T30+T33+T36+T39+T42+T45+T48+T51)/14</f>
        <v>0</v>
      </c>
      <c r="U55" s="27">
        <f>(U27+U30+U33+U36+U39+U42+U45+U48+U51)/14</f>
        <v>14</v>
      </c>
      <c r="V55" s="22" t="s">
        <v>4</v>
      </c>
      <c r="W55" s="23"/>
    </row>
    <row r="56" spans="1:23" s="11" customFormat="1" ht="15.75" thickTop="1">
      <c r="A56" s="36"/>
      <c r="B56" s="37"/>
      <c r="C56" s="37"/>
      <c r="D56" s="38"/>
      <c r="E56" s="38"/>
      <c r="F56" s="39"/>
      <c r="G56" s="40"/>
      <c r="H56" s="40"/>
      <c r="I56" s="40"/>
      <c r="J56" s="40"/>
      <c r="K56" s="38"/>
      <c r="L56" s="38"/>
      <c r="M56" s="37"/>
      <c r="N56" s="37"/>
      <c r="O56" s="38"/>
      <c r="P56" s="38"/>
      <c r="Q56" s="39"/>
      <c r="R56" s="40"/>
      <c r="S56" s="40"/>
      <c r="T56" s="40"/>
      <c r="U56" s="40"/>
      <c r="V56" s="38"/>
      <c r="W56" s="38"/>
    </row>
    <row r="57" s="11" customFormat="1" ht="15"/>
    <row r="58" s="11" customFormat="1" ht="15"/>
    <row r="59" spans="1:23" s="11" customFormat="1" ht="18">
      <c r="A59" s="106" t="s">
        <v>13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1:23" s="11" customFormat="1" ht="18.75" thickBot="1">
      <c r="A60" s="111" t="s">
        <v>12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 s="11" customFormat="1" ht="17.25" thickBot="1" thickTop="1">
      <c r="A61" s="5"/>
      <c r="B61" s="81" t="s">
        <v>15</v>
      </c>
      <c r="C61" s="82"/>
      <c r="D61" s="82"/>
      <c r="E61" s="82"/>
      <c r="F61" s="82"/>
      <c r="G61" s="82"/>
      <c r="H61" s="82"/>
      <c r="I61" s="82"/>
      <c r="J61" s="82"/>
      <c r="K61" s="82"/>
      <c r="L61" s="83"/>
      <c r="M61" s="82" t="s">
        <v>16</v>
      </c>
      <c r="N61" s="82"/>
      <c r="O61" s="82"/>
      <c r="P61" s="82"/>
      <c r="Q61" s="82"/>
      <c r="R61" s="82"/>
      <c r="S61" s="82"/>
      <c r="T61" s="82"/>
      <c r="U61" s="82"/>
      <c r="V61" s="82"/>
      <c r="W61" s="83"/>
    </row>
    <row r="62" spans="1:23" s="4" customFormat="1" ht="15.75" thickTop="1">
      <c r="A62" s="85" t="s">
        <v>50</v>
      </c>
      <c r="B62" s="108" t="s">
        <v>72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10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</row>
    <row r="63" spans="1:23" s="4" customFormat="1" ht="15">
      <c r="A63" s="85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5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5"/>
    </row>
    <row r="64" spans="1:23" s="11" customFormat="1" ht="15.75" thickBot="1">
      <c r="A64" s="86"/>
      <c r="B64" s="55" t="str">
        <f>CONCATENATE($A$19,$C$19,".",$E$19,".","0",RIGHT($B$24,1),".",RIGHT(K64,1),$A$25,"-",$A62)</f>
        <v>M460.19.03.A1-01</v>
      </c>
      <c r="C64" s="56"/>
      <c r="D64" s="57"/>
      <c r="E64" s="7">
        <v>7</v>
      </c>
      <c r="F64" s="8" t="s">
        <v>5</v>
      </c>
      <c r="G64" s="8">
        <v>28</v>
      </c>
      <c r="H64" s="8">
        <v>0</v>
      </c>
      <c r="I64" s="8">
        <v>14</v>
      </c>
      <c r="J64" s="8">
        <v>14</v>
      </c>
      <c r="K64" s="9" t="s">
        <v>24</v>
      </c>
      <c r="L64" s="10">
        <v>112</v>
      </c>
      <c r="M64" s="93"/>
      <c r="N64" s="94"/>
      <c r="O64" s="94"/>
      <c r="P64" s="7"/>
      <c r="Q64" s="8"/>
      <c r="R64" s="8"/>
      <c r="S64" s="8"/>
      <c r="T64" s="8"/>
      <c r="U64" s="8"/>
      <c r="V64" s="9"/>
      <c r="W64" s="10"/>
    </row>
    <row r="65" spans="1:23" s="11" customFormat="1" ht="15.75" thickTop="1">
      <c r="A65" s="84" t="s">
        <v>51</v>
      </c>
      <c r="B65" s="60" t="s">
        <v>58</v>
      </c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</row>
    <row r="66" spans="1:23" s="11" customFormat="1" ht="15">
      <c r="A66" s="85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5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5"/>
    </row>
    <row r="67" spans="1:23" s="11" customFormat="1" ht="15.75" thickBot="1">
      <c r="A67" s="86"/>
      <c r="B67" s="55" t="str">
        <f>CONCATENATE($A$19,$C$19,".",$E$19,".","0",RIGHT($B$24,1),".",RIGHT(K67,1),$A$25,"-",A65)</f>
        <v>M460.19.03.A1-02</v>
      </c>
      <c r="C67" s="56"/>
      <c r="D67" s="57"/>
      <c r="E67" s="7">
        <v>7</v>
      </c>
      <c r="F67" s="8" t="s">
        <v>5</v>
      </c>
      <c r="G67" s="8">
        <v>28</v>
      </c>
      <c r="H67" s="8">
        <v>0</v>
      </c>
      <c r="I67" s="8">
        <v>14</v>
      </c>
      <c r="J67" s="8">
        <v>14</v>
      </c>
      <c r="K67" s="9" t="s">
        <v>24</v>
      </c>
      <c r="L67" s="10">
        <v>112</v>
      </c>
      <c r="M67" s="93"/>
      <c r="N67" s="94"/>
      <c r="O67" s="94"/>
      <c r="P67" s="7"/>
      <c r="Q67" s="8"/>
      <c r="R67" s="8"/>
      <c r="S67" s="8"/>
      <c r="T67" s="8"/>
      <c r="U67" s="8"/>
      <c r="V67" s="9"/>
      <c r="W67" s="10"/>
    </row>
    <row r="68" spans="1:23" s="11" customFormat="1" ht="15.75" thickTop="1">
      <c r="A68" s="84" t="s">
        <v>52</v>
      </c>
      <c r="B68" s="87" t="s">
        <v>69</v>
      </c>
      <c r="C68" s="88"/>
      <c r="D68" s="88"/>
      <c r="E68" s="88"/>
      <c r="F68" s="88"/>
      <c r="G68" s="88"/>
      <c r="H68" s="88"/>
      <c r="I68" s="88"/>
      <c r="J68" s="88"/>
      <c r="K68" s="88"/>
      <c r="L68" s="89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</row>
    <row r="69" spans="1:23" s="11" customFormat="1" ht="15">
      <c r="A69" s="85"/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2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</row>
    <row r="70" spans="1:23" s="11" customFormat="1" ht="15.75" thickBot="1">
      <c r="A70" s="86"/>
      <c r="B70" s="55" t="str">
        <f>CONCATENATE($A$19,$C$19,".",$E$19,".","0",RIGHT($B$24,1),".",RIGHT(K70,1),$A$25,"-",$A68)</f>
        <v>M460.19.03.A1-03</v>
      </c>
      <c r="C70" s="56"/>
      <c r="D70" s="57"/>
      <c r="E70" s="7">
        <v>7</v>
      </c>
      <c r="F70" s="8" t="s">
        <v>5</v>
      </c>
      <c r="G70" s="8">
        <v>28</v>
      </c>
      <c r="H70" s="8">
        <v>0</v>
      </c>
      <c r="I70" s="8">
        <v>14</v>
      </c>
      <c r="J70" s="8">
        <v>14</v>
      </c>
      <c r="K70" s="9" t="s">
        <v>24</v>
      </c>
      <c r="L70" s="10">
        <v>112</v>
      </c>
      <c r="M70" s="93"/>
      <c r="N70" s="94"/>
      <c r="O70" s="95"/>
      <c r="P70" s="7"/>
      <c r="Q70" s="8"/>
      <c r="R70" s="8"/>
      <c r="S70" s="8"/>
      <c r="T70" s="8"/>
      <c r="U70" s="8"/>
      <c r="V70" s="9"/>
      <c r="W70" s="10"/>
    </row>
    <row r="71" spans="1:23" s="11" customFormat="1" ht="15.75" thickTop="1">
      <c r="A71" s="84" t="s">
        <v>53</v>
      </c>
      <c r="B71" s="87" t="s">
        <v>59</v>
      </c>
      <c r="C71" s="88"/>
      <c r="D71" s="88"/>
      <c r="E71" s="88"/>
      <c r="F71" s="88"/>
      <c r="G71" s="88"/>
      <c r="H71" s="88"/>
      <c r="I71" s="88"/>
      <c r="J71" s="88"/>
      <c r="K71" s="88"/>
      <c r="L71" s="89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2"/>
    </row>
    <row r="72" spans="1:23" s="11" customFormat="1" ht="15">
      <c r="A72" s="85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2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5"/>
    </row>
    <row r="73" spans="1:23" s="11" customFormat="1" ht="15.75" thickBot="1">
      <c r="A73" s="86"/>
      <c r="B73" s="55" t="str">
        <f>CONCATENATE($A$19,$C$19,".",$E$19,".","0",RIGHT($B$24,1),".",RIGHT(K73,1),$A$28,"-",$A71)</f>
        <v>M460.19.03.S2-04</v>
      </c>
      <c r="C73" s="56"/>
      <c r="D73" s="57"/>
      <c r="E73" s="7">
        <v>6</v>
      </c>
      <c r="F73" s="8" t="s">
        <v>5</v>
      </c>
      <c r="G73" s="8">
        <v>14</v>
      </c>
      <c r="H73" s="8">
        <v>0</v>
      </c>
      <c r="I73" s="8">
        <v>0</v>
      </c>
      <c r="J73" s="8">
        <v>14</v>
      </c>
      <c r="K73" s="9" t="s">
        <v>22</v>
      </c>
      <c r="L73" s="10">
        <v>116</v>
      </c>
      <c r="M73" s="93"/>
      <c r="N73" s="94"/>
      <c r="O73" s="95"/>
      <c r="P73" s="7"/>
      <c r="Q73" s="8"/>
      <c r="R73" s="8"/>
      <c r="S73" s="8"/>
      <c r="T73" s="8"/>
      <c r="U73" s="8"/>
      <c r="V73" s="9"/>
      <c r="W73" s="10"/>
    </row>
    <row r="74" spans="1:23" s="11" customFormat="1" ht="15.75" thickTop="1">
      <c r="A74" s="84" t="s">
        <v>54</v>
      </c>
      <c r="B74" s="87" t="s">
        <v>60</v>
      </c>
      <c r="C74" s="88"/>
      <c r="D74" s="88"/>
      <c r="E74" s="88"/>
      <c r="F74" s="88"/>
      <c r="G74" s="88"/>
      <c r="H74" s="88"/>
      <c r="I74" s="88"/>
      <c r="J74" s="88"/>
      <c r="K74" s="88"/>
      <c r="L74" s="89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</row>
    <row r="75" spans="1:23" s="11" customFormat="1" ht="15">
      <c r="A75" s="85"/>
      <c r="B75" s="90"/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</row>
    <row r="76" spans="1:23" s="11" customFormat="1" ht="15.75" thickBot="1">
      <c r="A76" s="86"/>
      <c r="B76" s="55" t="str">
        <f>CONCATENATE($A$19,$C$19,".",$E$19,".","0",RIGHT($B$24,1),".",RIGHT(K76,1),$A$28,"-",$A74)</f>
        <v>M460.19.03.S2-05</v>
      </c>
      <c r="C76" s="56"/>
      <c r="D76" s="57"/>
      <c r="E76" s="7">
        <v>6</v>
      </c>
      <c r="F76" s="8" t="s">
        <v>5</v>
      </c>
      <c r="G76" s="8">
        <v>14</v>
      </c>
      <c r="H76" s="8">
        <v>0</v>
      </c>
      <c r="I76" s="8">
        <v>0</v>
      </c>
      <c r="J76" s="8">
        <v>14</v>
      </c>
      <c r="K76" s="9" t="s">
        <v>22</v>
      </c>
      <c r="L76" s="10">
        <v>116</v>
      </c>
      <c r="M76" s="93"/>
      <c r="N76" s="94"/>
      <c r="O76" s="95"/>
      <c r="P76" s="7"/>
      <c r="Q76" s="8"/>
      <c r="R76" s="8"/>
      <c r="S76" s="8"/>
      <c r="T76" s="8"/>
      <c r="U76" s="8"/>
      <c r="V76" s="9"/>
      <c r="W76" s="10"/>
    </row>
    <row r="77" spans="1:23" s="11" customFormat="1" ht="15.75" thickTop="1">
      <c r="A77" s="84" t="s">
        <v>55</v>
      </c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2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2"/>
    </row>
    <row r="78" spans="1:23" s="11" customFormat="1" ht="12.75" customHeight="1">
      <c r="A78" s="85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5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</row>
    <row r="79" spans="1:23" s="11" customFormat="1" ht="15.75" thickBot="1">
      <c r="A79" s="86"/>
      <c r="B79" s="93"/>
      <c r="C79" s="94"/>
      <c r="D79" s="95"/>
      <c r="E79" s="7"/>
      <c r="F79" s="8"/>
      <c r="G79" s="8"/>
      <c r="H79" s="8"/>
      <c r="I79" s="8"/>
      <c r="J79" s="8"/>
      <c r="K79" s="9"/>
      <c r="L79" s="10"/>
      <c r="M79" s="93"/>
      <c r="N79" s="94"/>
      <c r="O79" s="95"/>
      <c r="P79" s="7"/>
      <c r="Q79" s="8"/>
      <c r="R79" s="8"/>
      <c r="S79" s="8"/>
      <c r="T79" s="8"/>
      <c r="U79" s="8"/>
      <c r="V79" s="9"/>
      <c r="W79" s="10"/>
    </row>
    <row r="80" spans="1:23" s="11" customFormat="1" ht="15.75" thickTop="1">
      <c r="A80" s="84" t="s">
        <v>56</v>
      </c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2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2"/>
    </row>
    <row r="81" spans="1:23" s="11" customFormat="1" ht="15">
      <c r="A81" s="85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5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</row>
    <row r="82" spans="1:23" s="11" customFormat="1" ht="15.75" thickBot="1">
      <c r="A82" s="86"/>
      <c r="B82" s="93"/>
      <c r="C82" s="94"/>
      <c r="D82" s="95"/>
      <c r="E82" s="7"/>
      <c r="F82" s="8"/>
      <c r="G82" s="8"/>
      <c r="H82" s="8"/>
      <c r="I82" s="8"/>
      <c r="J82" s="8"/>
      <c r="K82" s="9"/>
      <c r="L82" s="10"/>
      <c r="M82" s="93"/>
      <c r="N82" s="94"/>
      <c r="O82" s="95"/>
      <c r="P82" s="7"/>
      <c r="Q82" s="8"/>
      <c r="R82" s="8"/>
      <c r="S82" s="8"/>
      <c r="T82" s="8"/>
      <c r="U82" s="9"/>
      <c r="V82" s="9"/>
      <c r="W82" s="10"/>
    </row>
    <row r="83" spans="1:23" s="11" customFormat="1" ht="15.75" thickTop="1">
      <c r="A83" s="84" t="s">
        <v>57</v>
      </c>
      <c r="B83" s="60"/>
      <c r="C83" s="61"/>
      <c r="D83" s="61"/>
      <c r="E83" s="96"/>
      <c r="F83" s="96"/>
      <c r="G83" s="96"/>
      <c r="H83" s="96"/>
      <c r="I83" s="96"/>
      <c r="J83" s="96"/>
      <c r="K83" s="96"/>
      <c r="L83" s="97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</row>
    <row r="84" spans="1:23" s="11" customFormat="1" ht="15">
      <c r="A84" s="85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100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5"/>
    </row>
    <row r="85" spans="1:23" s="11" customFormat="1" ht="15.75" thickBot="1">
      <c r="A85" s="86"/>
      <c r="B85" s="93"/>
      <c r="C85" s="94"/>
      <c r="D85" s="95"/>
      <c r="E85" s="7"/>
      <c r="F85" s="8"/>
      <c r="G85" s="8"/>
      <c r="H85" s="8"/>
      <c r="I85" s="8"/>
      <c r="J85" s="8"/>
      <c r="K85" s="9"/>
      <c r="L85" s="10"/>
      <c r="M85" s="93"/>
      <c r="N85" s="94"/>
      <c r="O85" s="95"/>
      <c r="P85" s="7"/>
      <c r="Q85" s="8"/>
      <c r="R85" s="8"/>
      <c r="S85" s="8"/>
      <c r="T85" s="8"/>
      <c r="U85" s="8"/>
      <c r="V85" s="9"/>
      <c r="W85" s="10"/>
    </row>
    <row r="86" spans="1:23" s="11" customFormat="1" ht="15.75" thickTop="1">
      <c r="A86" s="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s="46" customFormat="1" ht="18">
      <c r="A87" s="44" t="s">
        <v>14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54" t="s">
        <v>61</v>
      </c>
      <c r="Q87" s="54"/>
      <c r="R87" s="54"/>
      <c r="S87" s="54"/>
      <c r="T87" s="54"/>
      <c r="U87" s="54"/>
      <c r="V87" s="54"/>
      <c r="W87" s="54"/>
    </row>
    <row r="88" spans="1:23" s="46" customFormat="1" ht="18">
      <c r="A88" s="44" t="s">
        <v>23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54" t="s">
        <v>62</v>
      </c>
      <c r="Q88" s="54"/>
      <c r="R88" s="54"/>
      <c r="S88" s="54"/>
      <c r="T88" s="54"/>
      <c r="U88" s="54"/>
      <c r="V88" s="54"/>
      <c r="W88" s="54"/>
    </row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pans="1:2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</sheetData>
  <sheetProtection/>
  <mergeCells count="133">
    <mergeCell ref="A8:E8"/>
    <mergeCell ref="A16:F16"/>
    <mergeCell ref="A17:F17"/>
    <mergeCell ref="A19:B19"/>
    <mergeCell ref="C19:D19"/>
    <mergeCell ref="E19:F19"/>
    <mergeCell ref="A18:B18"/>
    <mergeCell ref="C18:D18"/>
    <mergeCell ref="E18:F18"/>
    <mergeCell ref="A9:J9"/>
    <mergeCell ref="A83:A85"/>
    <mergeCell ref="B83:L84"/>
    <mergeCell ref="M83:W84"/>
    <mergeCell ref="B85:D85"/>
    <mergeCell ref="M85:O85"/>
    <mergeCell ref="A77:A79"/>
    <mergeCell ref="B77:L78"/>
    <mergeCell ref="M77:W78"/>
    <mergeCell ref="B79:D79"/>
    <mergeCell ref="M79:O79"/>
    <mergeCell ref="A80:A82"/>
    <mergeCell ref="B80:L81"/>
    <mergeCell ref="M80:W81"/>
    <mergeCell ref="B82:D82"/>
    <mergeCell ref="M82:O82"/>
    <mergeCell ref="A71:A73"/>
    <mergeCell ref="B71:L72"/>
    <mergeCell ref="M71:W72"/>
    <mergeCell ref="B73:D73"/>
    <mergeCell ref="M73:O73"/>
    <mergeCell ref="A74:A76"/>
    <mergeCell ref="B74:L75"/>
    <mergeCell ref="M74:W75"/>
    <mergeCell ref="B76:D76"/>
    <mergeCell ref="M76:O76"/>
    <mergeCell ref="A65:A67"/>
    <mergeCell ref="B65:L66"/>
    <mergeCell ref="M65:W66"/>
    <mergeCell ref="B67:D67"/>
    <mergeCell ref="M67:O67"/>
    <mergeCell ref="A68:A70"/>
    <mergeCell ref="B68:L69"/>
    <mergeCell ref="M68:W69"/>
    <mergeCell ref="B70:D70"/>
    <mergeCell ref="M70:O70"/>
    <mergeCell ref="A62:A64"/>
    <mergeCell ref="B62:L63"/>
    <mergeCell ref="M62:W63"/>
    <mergeCell ref="B64:D64"/>
    <mergeCell ref="M64:O64"/>
    <mergeCell ref="A60:W60"/>
    <mergeCell ref="A54:A55"/>
    <mergeCell ref="B54:C54"/>
    <mergeCell ref="A21:W21"/>
    <mergeCell ref="A22:W22"/>
    <mergeCell ref="A59:W59"/>
    <mergeCell ref="B61:L61"/>
    <mergeCell ref="M61:W61"/>
    <mergeCell ref="A49:A51"/>
    <mergeCell ref="B49:L50"/>
    <mergeCell ref="M49:W50"/>
    <mergeCell ref="A52:A53"/>
    <mergeCell ref="K52:L52"/>
    <mergeCell ref="K53:L53"/>
    <mergeCell ref="V52:W52"/>
    <mergeCell ref="V53:W53"/>
    <mergeCell ref="R53:U53"/>
    <mergeCell ref="B53:C53"/>
    <mergeCell ref="E53:F53"/>
    <mergeCell ref="G53:J53"/>
    <mergeCell ref="M53:N53"/>
    <mergeCell ref="A46:A48"/>
    <mergeCell ref="B46:L47"/>
    <mergeCell ref="M46:W47"/>
    <mergeCell ref="B48:D48"/>
    <mergeCell ref="M48:O48"/>
    <mergeCell ref="B51:D51"/>
    <mergeCell ref="M51:O51"/>
    <mergeCell ref="A40:A42"/>
    <mergeCell ref="B40:L41"/>
    <mergeCell ref="M40:W41"/>
    <mergeCell ref="B42:D42"/>
    <mergeCell ref="M42:O42"/>
    <mergeCell ref="A43:A45"/>
    <mergeCell ref="B43:L44"/>
    <mergeCell ref="M43:W44"/>
    <mergeCell ref="B45:D45"/>
    <mergeCell ref="M45:O45"/>
    <mergeCell ref="A34:A36"/>
    <mergeCell ref="B34:L35"/>
    <mergeCell ref="M34:W35"/>
    <mergeCell ref="B36:D36"/>
    <mergeCell ref="M36:O36"/>
    <mergeCell ref="A37:A39"/>
    <mergeCell ref="B37:L38"/>
    <mergeCell ref="M37:W38"/>
    <mergeCell ref="B39:D39"/>
    <mergeCell ref="M39:O39"/>
    <mergeCell ref="A31:A33"/>
    <mergeCell ref="B31:L32"/>
    <mergeCell ref="M31:W32"/>
    <mergeCell ref="B33:D33"/>
    <mergeCell ref="M33:O33"/>
    <mergeCell ref="A25:A27"/>
    <mergeCell ref="A28:A30"/>
    <mergeCell ref="B30:D30"/>
    <mergeCell ref="B25:L26"/>
    <mergeCell ref="M30:O30"/>
    <mergeCell ref="B27:D27"/>
    <mergeCell ref="R52:U52"/>
    <mergeCell ref="B52:C52"/>
    <mergeCell ref="E52:F52"/>
    <mergeCell ref="G52:J52"/>
    <mergeCell ref="A10:I10"/>
    <mergeCell ref="I16:W16"/>
    <mergeCell ref="B55:C55"/>
    <mergeCell ref="M55:N55"/>
    <mergeCell ref="B28:L29"/>
    <mergeCell ref="M28:W29"/>
    <mergeCell ref="E54:F54"/>
    <mergeCell ref="M54:N54"/>
    <mergeCell ref="P54:Q54"/>
    <mergeCell ref="M52:N52"/>
    <mergeCell ref="P87:W87"/>
    <mergeCell ref="P88:W88"/>
    <mergeCell ref="M27:O27"/>
    <mergeCell ref="P53:Q53"/>
    <mergeCell ref="M25:W26"/>
    <mergeCell ref="K9:V9"/>
    <mergeCell ref="P52:Q52"/>
    <mergeCell ref="A23:W23"/>
    <mergeCell ref="B24:L24"/>
    <mergeCell ref="M24:W24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3" r:id="rId2"/>
  <headerFooter alignWithMargins="0">
    <oddHeader>&amp;R
</oddHeader>
  </headerFooter>
  <rowBreaks count="2" manualBreakCount="2">
    <brk id="88" max="22" man="1"/>
    <brk id="89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2019-10-07T11:40:11Z</cp:lastPrinted>
  <dcterms:created xsi:type="dcterms:W3CDTF">2005-09-25T13:40:53Z</dcterms:created>
  <dcterms:modified xsi:type="dcterms:W3CDTF">2019-10-07T11:40:42Z</dcterms:modified>
  <cp:category/>
  <cp:version/>
  <cp:contentType/>
  <cp:contentStatus/>
</cp:coreProperties>
</file>