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PLANURI INVATAMANT MASTER 2019-2020 - anul 2\"/>
    </mc:Choice>
  </mc:AlternateContent>
  <bookViews>
    <workbookView xWindow="0" yWindow="0" windowWidth="19200" windowHeight="10995"/>
  </bookViews>
  <sheets>
    <sheet name="Anii I-II" sheetId="1" r:id="rId1"/>
  </sheets>
  <definedNames>
    <definedName name="_xlnm.Print_Area" localSheetId="0">'Anii I-II'!$A$1:$W$60</definedName>
  </definedNames>
  <calcPr calcId="152511"/>
</workbook>
</file>

<file path=xl/calcChain.xml><?xml version="1.0" encoding="utf-8"?>
<calcChain xmlns="http://schemas.openxmlformats.org/spreadsheetml/2006/main">
  <c r="M34" i="1" l="1"/>
  <c r="M31" i="1"/>
  <c r="B37" i="1"/>
  <c r="B34" i="1"/>
  <c r="B31" i="1"/>
  <c r="M28" i="1"/>
  <c r="B28" i="1"/>
  <c r="B55" i="1" l="1"/>
  <c r="B52" i="1"/>
  <c r="F55" i="1" l="1"/>
  <c r="G55" i="1"/>
  <c r="H55" i="1"/>
  <c r="I55" i="1"/>
  <c r="J55" i="1"/>
  <c r="K55" i="1"/>
  <c r="E55" i="1"/>
  <c r="F52" i="1"/>
  <c r="G52" i="1"/>
  <c r="H52" i="1"/>
  <c r="I52" i="1"/>
  <c r="J52" i="1"/>
  <c r="K52" i="1"/>
  <c r="E52" i="1"/>
  <c r="P42" i="1" l="1"/>
  <c r="W31" i="1" s="1"/>
  <c r="P41" i="1"/>
  <c r="U44" i="1"/>
  <c r="T44" i="1"/>
  <c r="S44" i="1"/>
  <c r="R44" i="1"/>
  <c r="J44" i="1"/>
  <c r="I44" i="1"/>
  <c r="H44" i="1"/>
  <c r="G44" i="1"/>
  <c r="E42" i="1"/>
  <c r="L37" i="1" s="1"/>
  <c r="E41" i="1"/>
  <c r="W28" i="1" l="1"/>
  <c r="L28" i="1"/>
  <c r="L34" i="1"/>
  <c r="W34" i="1"/>
  <c r="V41" i="1" s="1"/>
  <c r="L31" i="1"/>
  <c r="P43" i="1"/>
  <c r="L55" i="1" l="1"/>
  <c r="L52" i="1"/>
  <c r="K41" i="1"/>
  <c r="E43" i="1"/>
</calcChain>
</file>

<file path=xl/sharedStrings.xml><?xml version="1.0" encoding="utf-8"?>
<sst xmlns="http://schemas.openxmlformats.org/spreadsheetml/2006/main" count="78" uniqueCount="59">
  <si>
    <t>PLAN DE ÎNVĂŢĂMÂNT</t>
  </si>
  <si>
    <t xml:space="preserve">ore: </t>
  </si>
  <si>
    <t xml:space="preserve">credite: </t>
  </si>
  <si>
    <t>din care:</t>
  </si>
  <si>
    <t>(c, s, l, p)</t>
  </si>
  <si>
    <t>E</t>
  </si>
  <si>
    <t>total / semestru</t>
  </si>
  <si>
    <t>total / săptămână</t>
  </si>
  <si>
    <t>Universitatea Politehnica Timişoara</t>
  </si>
  <si>
    <t xml:space="preserve">evaluări: </t>
  </si>
  <si>
    <t>ANUL II</t>
  </si>
  <si>
    <t>DISCIPLINE OPTIONALE</t>
  </si>
  <si>
    <t>RECTOR,</t>
  </si>
  <si>
    <t>SEMESTRUL 3</t>
  </si>
  <si>
    <t>SEMESTRUL 4</t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</si>
  <si>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</si>
  <si>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t>Prof.univ.dr.ing.Viorel-Aurel ŞERBAN</t>
  </si>
  <si>
    <t>DECAN,</t>
  </si>
  <si>
    <t>ciclul</t>
  </si>
  <si>
    <t>c1c2c3</t>
  </si>
  <si>
    <t>a1a2</t>
  </si>
  <si>
    <t>M</t>
  </si>
  <si>
    <t>1</t>
  </si>
  <si>
    <t>2</t>
  </si>
  <si>
    <t>3</t>
  </si>
  <si>
    <t>4</t>
  </si>
  <si>
    <t>5</t>
  </si>
  <si>
    <t>01</t>
  </si>
  <si>
    <t>02</t>
  </si>
  <si>
    <r>
      <t xml:space="preserve">Domeniul fundamental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ŞTIINŢE INGINEREŞTI</t>
    </r>
  </si>
  <si>
    <t>Cod DFI</t>
  </si>
  <si>
    <t>Cod RSI</t>
  </si>
  <si>
    <t>Cod DSU_M</t>
  </si>
  <si>
    <r>
      <t xml:space="preserve">Forma de invatamant: </t>
    </r>
    <r>
      <rPr>
        <b/>
        <sz val="12"/>
        <color indexed="18"/>
        <rFont val="Arial"/>
        <family val="2"/>
      </rPr>
      <t>cu frecvență</t>
    </r>
  </si>
  <si>
    <t>VN:</t>
  </si>
  <si>
    <t>Facultatea: de MECANICA</t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</si>
  <si>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 70</t>
    </r>
  </si>
  <si>
    <t>10</t>
  </si>
  <si>
    <t>DCA</t>
  </si>
  <si>
    <t>D</t>
  </si>
  <si>
    <t>D S</t>
  </si>
  <si>
    <t>C</t>
  </si>
  <si>
    <t>Examen de disertatie</t>
  </si>
  <si>
    <t>ANUL  II</t>
  </si>
  <si>
    <r>
      <t xml:space="preserve">Domeniul de studii universitare de master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>: 10</t>
    </r>
  </si>
  <si>
    <t>Practica cercetare/profesionala                                                                     7 saptamani x 14 ore/saptamana</t>
  </si>
  <si>
    <t>Elaborarea lucrarii de disertatie                                                                       7 saptamani x 14 ore/saptamana</t>
  </si>
  <si>
    <t>1E, 1D, 1C</t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</si>
  <si>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 Ingineria Materialelor</t>
    </r>
  </si>
  <si>
    <r>
      <rPr>
        <sz val="12"/>
        <color indexed="18"/>
        <rFont val="Arial"/>
        <family val="2"/>
      </rPr>
      <t>Programul de studii univ. de master</t>
    </r>
    <r>
      <rPr>
        <b/>
        <sz val="12"/>
        <color indexed="18"/>
        <rFont val="Arial"/>
        <family val="2"/>
      </rPr>
      <t>: Materiale si tehnologii avansate (MTA)</t>
    </r>
  </si>
  <si>
    <t>3E, 1D</t>
  </si>
  <si>
    <t>Expertizarea tehnică a materialelor</t>
  </si>
  <si>
    <t>Materiale ceramice şi vitroase avansate</t>
  </si>
  <si>
    <t>Disciplină opţională 3</t>
  </si>
  <si>
    <t>Proiect de expertiză tehnică</t>
  </si>
  <si>
    <t>3.1 O.Ind. -  Metode moderne de asigurarea calităţii materialelor (*)</t>
  </si>
  <si>
    <t>3.2 O.Ind. - Materiale cu gradient de proprietăţi</t>
  </si>
  <si>
    <t>Prof.univ.dr.ing.Inocentiu MANIU</t>
  </si>
  <si>
    <t>Anul universitar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</si>
</sst>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b/>
      <sz val="14"/>
      <color indexed="18"/>
      <name val="Arial"/>
      <family val="2"/>
    </font>
    <font>
      <b/>
      <sz val="14"/>
      <color indexed="18"/>
      <name val="Franklin Gothic Medium"/>
      <family val="2"/>
    </font>
    <font>
      <sz val="12"/>
      <color indexed="18"/>
      <name val="Arial"/>
      <family val="2"/>
    </font>
    <font>
      <b/>
      <sz val="12"/>
      <name val="Arial"/>
      <family val="2"/>
      <charset val="238"/>
    </font>
    <font>
      <b/>
      <sz val="12"/>
      <color rgb="FF000080"/>
      <name val="Arial"/>
      <family val="2"/>
      <charset val="238"/>
    </font>
    <font>
      <sz val="10"/>
      <color rgb="FF000080"/>
      <name val="Arial"/>
      <family val="2"/>
    </font>
    <font>
      <b/>
      <sz val="14"/>
      <color rgb="FF000080"/>
      <name val="Arial"/>
      <family val="2"/>
    </font>
    <font>
      <sz val="11"/>
      <color rgb="FF00008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1" xfId="0" applyFont="1" applyFill="1" applyBorder="1" applyAlignment="1"/>
    <xf numFmtId="0" fontId="6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0" applyFont="1" applyFill="1" applyBorder="1"/>
    <xf numFmtId="0" fontId="6" fillId="0" borderId="0" xfId="0" applyFont="1"/>
    <xf numFmtId="0" fontId="10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 applyAlignment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1" fillId="0" borderId="0" xfId="0" applyFont="1" applyAlignment="1"/>
    <xf numFmtId="0" fontId="12" fillId="0" borderId="0" xfId="0" applyFont="1" applyFill="1" applyAlignment="1"/>
    <xf numFmtId="0" fontId="2" fillId="0" borderId="0" xfId="0" applyFont="1"/>
    <xf numFmtId="0" fontId="1" fillId="0" borderId="0" xfId="0" applyFont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/>
    <xf numFmtId="0" fontId="15" fillId="0" borderId="0" xfId="0" applyFont="1" applyFill="1"/>
    <xf numFmtId="0" fontId="16" fillId="0" borderId="0" xfId="0" applyFont="1"/>
    <xf numFmtId="0" fontId="0" fillId="0" borderId="0" xfId="0" applyAlignment="1">
      <alignment wrapText="1"/>
    </xf>
    <xf numFmtId="0" fontId="3" fillId="2" borderId="28" xfId="0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>
      <alignment horizontal="center" vertical="center" shrinkToFit="1"/>
    </xf>
    <xf numFmtId="1" fontId="2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</xdr:colOff>
      <xdr:row>0</xdr:row>
      <xdr:rowOff>0</xdr:rowOff>
    </xdr:from>
    <xdr:to>
      <xdr:col>21</xdr:col>
      <xdr:colOff>419100</xdr:colOff>
      <xdr:row>5</xdr:row>
      <xdr:rowOff>0</xdr:rowOff>
    </xdr:to>
    <xdr:pic>
      <xdr:nvPicPr>
        <xdr:cNvPr id="111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0"/>
          <a:ext cx="2828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26"/>
  <sheetViews>
    <sheetView tabSelected="1" view="pageBreakPreview" topLeftCell="A7" zoomScaleNormal="100" zoomScaleSheetLayoutView="100" workbookViewId="0">
      <selection activeCell="A47" sqref="A47:XFD66"/>
    </sheetView>
  </sheetViews>
  <sheetFormatPr defaultRowHeight="12.75" x14ac:dyDescent="0.2"/>
  <cols>
    <col min="1" max="1" width="13" customWidth="1"/>
    <col min="2" max="2" width="8.7109375" customWidth="1"/>
    <col min="3" max="3" width="12.42578125" customWidth="1"/>
    <col min="4" max="4" width="8.7109375" customWidth="1"/>
    <col min="5" max="10" width="4.7109375" customWidth="1"/>
    <col min="11" max="11" width="6.85546875" customWidth="1"/>
    <col min="12" max="12" width="6.42578125" customWidth="1"/>
    <col min="13" max="15" width="8.7109375" customWidth="1"/>
    <col min="16" max="21" width="4.7109375" customWidth="1"/>
    <col min="22" max="22" width="7.140625" customWidth="1"/>
    <col min="23" max="23" width="7.42578125" customWidth="1"/>
  </cols>
  <sheetData>
    <row r="2" spans="1:25" s="35" customFormat="1" ht="15" x14ac:dyDescent="0.2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5" s="35" customFormat="1" ht="18" x14ac:dyDescent="0.25">
      <c r="A3" s="33" t="s">
        <v>8</v>
      </c>
      <c r="K3" s="19"/>
      <c r="L3" s="19"/>
      <c r="M3" s="19"/>
      <c r="N3" s="19"/>
      <c r="O3" s="19"/>
      <c r="P3" s="19"/>
      <c r="Q3" s="19"/>
    </row>
    <row r="4" spans="1:25" s="35" customFormat="1" ht="15" customHeight="1" x14ac:dyDescent="0.2"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5" s="13" customFormat="1" ht="15.75" x14ac:dyDescent="0.25">
      <c r="K5" s="43"/>
      <c r="L5" s="43"/>
      <c r="M5" s="43"/>
      <c r="N5" s="43"/>
      <c r="O5" s="43"/>
      <c r="P5" s="43"/>
      <c r="Q5" s="43"/>
    </row>
    <row r="6" spans="1:25" s="13" customFormat="1" ht="15.75" x14ac:dyDescent="0.25">
      <c r="A6" s="77" t="s">
        <v>35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5" s="13" customFormat="1" ht="15.75" x14ac:dyDescent="0.25">
      <c r="A7" s="77" t="s">
        <v>48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5" s="5" customFormat="1" ht="15.75" customHeight="1" x14ac:dyDescent="0.2">
      <c r="A8" s="81" t="s">
        <v>49</v>
      </c>
      <c r="B8" s="81"/>
      <c r="C8" s="81"/>
      <c r="D8" s="81"/>
      <c r="E8" s="81"/>
      <c r="F8" s="81"/>
      <c r="G8" s="81"/>
      <c r="H8" s="81"/>
      <c r="I8" s="81"/>
      <c r="J8" s="81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20"/>
    </row>
    <row r="9" spans="1:25" s="82" customFormat="1" ht="15.75" customHeight="1" x14ac:dyDescent="0.2">
      <c r="A9" s="81"/>
    </row>
    <row r="10" spans="1:25" s="5" customFormat="1" ht="15.75" x14ac:dyDescent="0.2">
      <c r="A10" s="78" t="s">
        <v>33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</row>
    <row r="11" spans="1:25" s="5" customFormat="1" ht="15.75" customHeight="1" x14ac:dyDescent="0.25">
      <c r="A11" s="80" t="s">
        <v>15</v>
      </c>
      <c r="B11" s="80"/>
      <c r="C11" s="80"/>
      <c r="D11" s="80"/>
      <c r="E11" s="80"/>
      <c r="F11" s="80"/>
      <c r="G11" s="80"/>
      <c r="H11" s="80"/>
      <c r="I11" s="80"/>
      <c r="J11" s="45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7"/>
    </row>
    <row r="12" spans="1:25" s="5" customFormat="1" ht="15.75" x14ac:dyDescent="0.25">
      <c r="A12" s="46"/>
      <c r="B12" s="44"/>
      <c r="C12" s="44"/>
      <c r="D12" s="44"/>
      <c r="E12" s="44"/>
      <c r="F12" s="44"/>
      <c r="G12" s="44"/>
      <c r="H12" s="44"/>
      <c r="I12" s="44"/>
      <c r="J12" s="45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17"/>
    </row>
    <row r="13" spans="1:25" s="52" customFormat="1" ht="15" x14ac:dyDescent="0.2">
      <c r="A13" s="79" t="s">
        <v>29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</row>
    <row r="14" spans="1:25" s="5" customFormat="1" ht="15.75" x14ac:dyDescent="0.25">
      <c r="A14" s="80" t="s">
        <v>36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20"/>
      <c r="Y14" s="17"/>
    </row>
    <row r="15" spans="1:25" s="47" customFormat="1" ht="15.75" x14ac:dyDescent="0.25">
      <c r="A15" s="80" t="s">
        <v>44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</row>
    <row r="16" spans="1:25" s="47" customFormat="1" ht="15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23" s="47" customFormat="1" ht="22.5" customHeight="1" x14ac:dyDescent="0.2">
      <c r="A17" s="55" t="s">
        <v>30</v>
      </c>
      <c r="B17" s="55" t="s">
        <v>31</v>
      </c>
      <c r="C17" s="55" t="s">
        <v>32</v>
      </c>
      <c r="D17" s="17"/>
      <c r="E17" s="17"/>
      <c r="F17" s="17"/>
      <c r="G17" s="17"/>
      <c r="H17" s="20"/>
      <c r="I17" s="48"/>
      <c r="J17" s="48"/>
      <c r="K17" s="48"/>
    </row>
    <row r="18" spans="1:23" s="47" customFormat="1" ht="15" x14ac:dyDescent="0.2">
      <c r="A18" s="55">
        <v>20</v>
      </c>
      <c r="B18" s="55">
        <v>70</v>
      </c>
      <c r="C18" s="55">
        <v>20</v>
      </c>
      <c r="D18" s="17"/>
      <c r="E18" s="17"/>
      <c r="F18" s="17"/>
      <c r="G18" s="17"/>
      <c r="H18" s="20"/>
      <c r="I18" s="49"/>
      <c r="J18" s="49"/>
      <c r="K18" s="48"/>
    </row>
    <row r="19" spans="1:23" s="51" customFormat="1" ht="14.25" x14ac:dyDescent="0.2">
      <c r="A19" s="56" t="s">
        <v>18</v>
      </c>
      <c r="B19" s="56" t="s">
        <v>19</v>
      </c>
      <c r="C19" s="56" t="s">
        <v>20</v>
      </c>
    </row>
    <row r="20" spans="1:23" s="3" customFormat="1" ht="14.25" x14ac:dyDescent="0.2">
      <c r="A20" s="53" t="s">
        <v>21</v>
      </c>
      <c r="B20" s="54" t="s">
        <v>37</v>
      </c>
      <c r="C20" s="53">
        <v>400</v>
      </c>
      <c r="D20" s="1">
        <v>18</v>
      </c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4" customFormat="1" ht="18" x14ac:dyDescent="0.25">
      <c r="A21" s="116" t="s">
        <v>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</row>
    <row r="22" spans="1:23" s="4" customFormat="1" ht="18" x14ac:dyDescent="0.25">
      <c r="A22" s="105" t="s">
        <v>58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</row>
    <row r="23" spans="1:23" s="5" customFormat="1" ht="18.75" thickBot="1" x14ac:dyDescent="0.25">
      <c r="A23" s="117" t="s">
        <v>10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</row>
    <row r="24" spans="1:23" s="5" customFormat="1" ht="17.25" thickTop="1" thickBot="1" x14ac:dyDescent="0.3">
      <c r="A24" s="21"/>
      <c r="B24" s="14"/>
      <c r="C24" s="14"/>
      <c r="D24" s="14"/>
      <c r="E24" s="14"/>
      <c r="F24" s="14"/>
      <c r="G24" s="14"/>
      <c r="H24" s="14"/>
      <c r="I24" s="16"/>
      <c r="J24" s="22"/>
      <c r="K24" s="16"/>
      <c r="L24" s="16"/>
      <c r="M24" s="16"/>
      <c r="N24" s="16"/>
      <c r="O24" s="16"/>
      <c r="P24" s="16"/>
      <c r="Q24" s="7"/>
      <c r="R24" s="7"/>
      <c r="S24" s="7"/>
      <c r="T24" s="7"/>
      <c r="U24" s="7"/>
      <c r="V24" s="7"/>
      <c r="W24" s="7"/>
    </row>
    <row r="25" spans="1:23" s="15" customFormat="1" ht="24" customHeight="1" thickTop="1" thickBot="1" x14ac:dyDescent="0.25">
      <c r="A25" s="6"/>
      <c r="B25" s="96" t="s">
        <v>13</v>
      </c>
      <c r="C25" s="97"/>
      <c r="D25" s="97"/>
      <c r="E25" s="97"/>
      <c r="F25" s="97"/>
      <c r="G25" s="97"/>
      <c r="H25" s="97"/>
      <c r="I25" s="97"/>
      <c r="J25" s="97"/>
      <c r="K25" s="97"/>
      <c r="L25" s="98"/>
      <c r="M25" s="97" t="s">
        <v>14</v>
      </c>
      <c r="N25" s="97"/>
      <c r="O25" s="97"/>
      <c r="P25" s="97"/>
      <c r="Q25" s="97"/>
      <c r="R25" s="97"/>
      <c r="S25" s="97"/>
      <c r="T25" s="97"/>
      <c r="U25" s="97"/>
      <c r="V25" s="97"/>
      <c r="W25" s="98"/>
    </row>
    <row r="26" spans="1:23" s="15" customFormat="1" ht="15.75" customHeight="1" thickTop="1" x14ac:dyDescent="0.2">
      <c r="A26" s="69" t="s">
        <v>22</v>
      </c>
      <c r="B26" s="86" t="s">
        <v>51</v>
      </c>
      <c r="C26" s="87"/>
      <c r="D26" s="87"/>
      <c r="E26" s="87"/>
      <c r="F26" s="87"/>
      <c r="G26" s="87"/>
      <c r="H26" s="87"/>
      <c r="I26" s="87"/>
      <c r="J26" s="87"/>
      <c r="K26" s="87"/>
      <c r="L26" s="88"/>
      <c r="M26" s="72" t="s">
        <v>45</v>
      </c>
      <c r="N26" s="72"/>
      <c r="O26" s="72"/>
      <c r="P26" s="72"/>
      <c r="Q26" s="72"/>
      <c r="R26" s="72"/>
      <c r="S26" s="72"/>
      <c r="T26" s="72"/>
      <c r="U26" s="72"/>
      <c r="V26" s="72"/>
      <c r="W26" s="73"/>
    </row>
    <row r="27" spans="1:23" s="15" customFormat="1" ht="12.75" customHeight="1" x14ac:dyDescent="0.2">
      <c r="A27" s="69"/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6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6"/>
    </row>
    <row r="28" spans="1:23" s="15" customFormat="1" ht="20.100000000000001" customHeight="1" thickBot="1" x14ac:dyDescent="0.25">
      <c r="A28" s="70"/>
      <c r="B28" s="83" t="str">
        <f>CONCATENATE($A$20,$C$20,".",$D$20,".","0",RIGHT(B$25,1),".",RIGHT(K28,2),$A26)</f>
        <v>M400.18.03. S1</v>
      </c>
      <c r="C28" s="84"/>
      <c r="D28" s="85"/>
      <c r="E28" s="9">
        <v>7</v>
      </c>
      <c r="F28" s="10" t="s">
        <v>5</v>
      </c>
      <c r="G28" s="10">
        <v>28</v>
      </c>
      <c r="H28" s="10">
        <v>0</v>
      </c>
      <c r="I28" s="10">
        <v>14</v>
      </c>
      <c r="J28" s="10">
        <v>0</v>
      </c>
      <c r="K28" s="58" t="s">
        <v>40</v>
      </c>
      <c r="L28" s="12">
        <f>E28*560/E$42</f>
        <v>130.66666666666666</v>
      </c>
      <c r="M28" s="83" t="str">
        <f>CONCATENATE($A$20,$C$20,".",$D$20,".","0",RIGHT(M$25,1),".",RIGHT(V28,2),$A26)</f>
        <v>M400.18.04. S1</v>
      </c>
      <c r="N28" s="84"/>
      <c r="O28" s="85"/>
      <c r="P28" s="9">
        <v>10</v>
      </c>
      <c r="Q28" s="10" t="s">
        <v>39</v>
      </c>
      <c r="R28" s="10">
        <v>0</v>
      </c>
      <c r="S28" s="10">
        <v>0</v>
      </c>
      <c r="T28" s="10">
        <v>0</v>
      </c>
      <c r="U28" s="10">
        <v>98</v>
      </c>
      <c r="V28" s="58" t="s">
        <v>40</v>
      </c>
      <c r="W28" s="60">
        <f>P28*560/P$42</f>
        <v>186.66666666666666</v>
      </c>
    </row>
    <row r="29" spans="1:23" s="15" customFormat="1" ht="15.75" thickTop="1" x14ac:dyDescent="0.2">
      <c r="A29" s="68" t="s">
        <v>23</v>
      </c>
      <c r="B29" s="71" t="s">
        <v>52</v>
      </c>
      <c r="C29" s="72"/>
      <c r="D29" s="72"/>
      <c r="E29" s="72"/>
      <c r="F29" s="72"/>
      <c r="G29" s="72"/>
      <c r="H29" s="72"/>
      <c r="I29" s="72"/>
      <c r="J29" s="72"/>
      <c r="K29" s="72"/>
      <c r="L29" s="73"/>
      <c r="M29" s="72" t="s">
        <v>46</v>
      </c>
      <c r="N29" s="72"/>
      <c r="O29" s="72"/>
      <c r="P29" s="72"/>
      <c r="Q29" s="72"/>
      <c r="R29" s="72"/>
      <c r="S29" s="72"/>
      <c r="T29" s="72"/>
      <c r="U29" s="72"/>
      <c r="V29" s="72"/>
      <c r="W29" s="73"/>
    </row>
    <row r="30" spans="1:23" s="15" customFormat="1" ht="15" x14ac:dyDescent="0.2">
      <c r="A30" s="69"/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</row>
    <row r="31" spans="1:23" s="15" customFormat="1" ht="20.100000000000001" customHeight="1" thickBot="1" x14ac:dyDescent="0.25">
      <c r="A31" s="70"/>
      <c r="B31" s="83" t="str">
        <f>CONCATENATE($A$20,$C$20,".",$D$20,".","0",RIGHT(B$25,1),".",RIGHT(K31,2),$A29)</f>
        <v>M400.18.03.CA2</v>
      </c>
      <c r="C31" s="84"/>
      <c r="D31" s="85"/>
      <c r="E31" s="9">
        <v>10</v>
      </c>
      <c r="F31" s="10" t="s">
        <v>5</v>
      </c>
      <c r="G31" s="10">
        <v>28</v>
      </c>
      <c r="H31" s="10">
        <v>0</v>
      </c>
      <c r="I31" s="10">
        <v>28</v>
      </c>
      <c r="J31" s="10">
        <v>0</v>
      </c>
      <c r="K31" s="58" t="s">
        <v>38</v>
      </c>
      <c r="L31" s="12">
        <f>E31*560/E$42</f>
        <v>186.66666666666666</v>
      </c>
      <c r="M31" s="83" t="str">
        <f>CONCATENATE($A$20,$C$20,".",$D$20,".","0",RIGHT(M$25,1),".",RIGHT(V31,2),$A29)</f>
        <v>M400.18.04. S2</v>
      </c>
      <c r="N31" s="84"/>
      <c r="O31" s="85"/>
      <c r="P31" s="9">
        <v>10</v>
      </c>
      <c r="Q31" s="10" t="s">
        <v>41</v>
      </c>
      <c r="R31" s="10">
        <v>0</v>
      </c>
      <c r="S31" s="10">
        <v>0</v>
      </c>
      <c r="T31" s="10">
        <v>0</v>
      </c>
      <c r="U31" s="10">
        <v>98</v>
      </c>
      <c r="V31" s="58" t="s">
        <v>40</v>
      </c>
      <c r="W31" s="60">
        <f>P31*560/P$42</f>
        <v>186.66666666666666</v>
      </c>
    </row>
    <row r="32" spans="1:23" s="15" customFormat="1" ht="15.75" thickTop="1" x14ac:dyDescent="0.2">
      <c r="A32" s="68" t="s">
        <v>24</v>
      </c>
      <c r="B32" s="71" t="s">
        <v>53</v>
      </c>
      <c r="C32" s="72"/>
      <c r="D32" s="72"/>
      <c r="E32" s="72"/>
      <c r="F32" s="72"/>
      <c r="G32" s="72"/>
      <c r="H32" s="72"/>
      <c r="I32" s="72"/>
      <c r="J32" s="72"/>
      <c r="K32" s="72"/>
      <c r="L32" s="73"/>
      <c r="M32" s="72" t="s">
        <v>42</v>
      </c>
      <c r="N32" s="72"/>
      <c r="O32" s="72"/>
      <c r="P32" s="72"/>
      <c r="Q32" s="72"/>
      <c r="R32" s="72"/>
      <c r="S32" s="72"/>
      <c r="T32" s="72"/>
      <c r="U32" s="72"/>
      <c r="V32" s="72"/>
      <c r="W32" s="73"/>
    </row>
    <row r="33" spans="1:23" s="15" customFormat="1" ht="15" x14ac:dyDescent="0.2">
      <c r="A33" s="69"/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6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6"/>
    </row>
    <row r="34" spans="1:23" s="15" customFormat="1" ht="15.75" customHeight="1" thickBot="1" x14ac:dyDescent="0.25">
      <c r="A34" s="70"/>
      <c r="B34" s="83" t="str">
        <f>CONCATENATE($A$20,$C$20,".",$D$20,".","0",RIGHT(B$25,1),".",RIGHT(K34,2),$A32)</f>
        <v>M400.18.03. S3</v>
      </c>
      <c r="C34" s="84"/>
      <c r="D34" s="85"/>
      <c r="E34" s="9">
        <v>10</v>
      </c>
      <c r="F34" s="10" t="s">
        <v>5</v>
      </c>
      <c r="G34" s="10">
        <v>28</v>
      </c>
      <c r="H34" s="10">
        <v>0</v>
      </c>
      <c r="I34" s="10">
        <v>42</v>
      </c>
      <c r="J34" s="10">
        <v>0</v>
      </c>
      <c r="K34" s="58" t="s">
        <v>40</v>
      </c>
      <c r="L34" s="12">
        <f>E34*560/E$42</f>
        <v>186.66666666666666</v>
      </c>
      <c r="M34" s="83" t="str">
        <f>CONCATENATE($A$20,$C$20,".",$D$20,".","0",RIGHT(M$25,1),".",RIGHT(V34,2),$A32)</f>
        <v>M400.18.04. S3</v>
      </c>
      <c r="N34" s="84"/>
      <c r="O34" s="85"/>
      <c r="P34" s="9">
        <v>10</v>
      </c>
      <c r="Q34" s="10" t="s">
        <v>5</v>
      </c>
      <c r="R34" s="10">
        <v>0</v>
      </c>
      <c r="S34" s="10">
        <v>0</v>
      </c>
      <c r="T34" s="10">
        <v>0</v>
      </c>
      <c r="U34" s="10">
        <v>0</v>
      </c>
      <c r="V34" s="58" t="s">
        <v>40</v>
      </c>
      <c r="W34" s="60">
        <f>P34*560/P$42</f>
        <v>186.66666666666666</v>
      </c>
    </row>
    <row r="35" spans="1:23" s="15" customFormat="1" ht="15.75" thickTop="1" x14ac:dyDescent="0.2">
      <c r="A35" s="68" t="s">
        <v>25</v>
      </c>
      <c r="B35" s="71" t="s">
        <v>54</v>
      </c>
      <c r="C35" s="72"/>
      <c r="D35" s="72"/>
      <c r="E35" s="72"/>
      <c r="F35" s="72"/>
      <c r="G35" s="72"/>
      <c r="H35" s="72"/>
      <c r="I35" s="72"/>
      <c r="J35" s="72"/>
      <c r="K35" s="72"/>
      <c r="L35" s="73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3"/>
    </row>
    <row r="36" spans="1:23" s="15" customFormat="1" ht="15" x14ac:dyDescent="0.2">
      <c r="A36" s="69"/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6"/>
    </row>
    <row r="37" spans="1:23" s="15" customFormat="1" ht="15.75" customHeight="1" thickBot="1" x14ac:dyDescent="0.25">
      <c r="A37" s="70"/>
      <c r="B37" s="83" t="str">
        <f>CONCATENATE($A$20,$C$20,".",$D$20,".","0",RIGHT(B$25,1),".",RIGHT(K37,2),$A35)</f>
        <v>M400.18.03. S4</v>
      </c>
      <c r="C37" s="84"/>
      <c r="D37" s="85"/>
      <c r="E37" s="9">
        <v>3</v>
      </c>
      <c r="F37" s="10" t="s">
        <v>39</v>
      </c>
      <c r="G37" s="10">
        <v>14</v>
      </c>
      <c r="H37" s="10">
        <v>0</v>
      </c>
      <c r="I37" s="10">
        <v>0</v>
      </c>
      <c r="J37" s="10">
        <v>14</v>
      </c>
      <c r="K37" s="58" t="s">
        <v>40</v>
      </c>
      <c r="L37" s="12">
        <f>E37*560/E$42</f>
        <v>56</v>
      </c>
      <c r="M37" s="65"/>
      <c r="N37" s="66"/>
      <c r="O37" s="67"/>
      <c r="P37" s="9"/>
      <c r="Q37" s="10"/>
      <c r="R37" s="10"/>
      <c r="S37" s="10"/>
      <c r="T37" s="10"/>
      <c r="U37" s="10"/>
      <c r="V37" s="59"/>
      <c r="W37" s="12"/>
    </row>
    <row r="38" spans="1:23" s="15" customFormat="1" ht="15.75" thickTop="1" x14ac:dyDescent="0.2">
      <c r="A38" s="68" t="s">
        <v>26</v>
      </c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9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3"/>
    </row>
    <row r="39" spans="1:23" s="15" customFormat="1" ht="15" x14ac:dyDescent="0.2">
      <c r="A39" s="69"/>
      <c r="B39" s="110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</row>
    <row r="40" spans="1:23" s="15" customFormat="1" ht="15.75" thickBot="1" x14ac:dyDescent="0.25">
      <c r="A40" s="70"/>
      <c r="B40" s="83"/>
      <c r="C40" s="84"/>
      <c r="D40" s="85"/>
      <c r="E40" s="9"/>
      <c r="F40" s="10"/>
      <c r="G40" s="10"/>
      <c r="H40" s="10"/>
      <c r="I40" s="10"/>
      <c r="J40" s="10"/>
      <c r="K40" s="11"/>
      <c r="L40" s="12"/>
      <c r="M40" s="65"/>
      <c r="N40" s="66"/>
      <c r="O40" s="67"/>
      <c r="P40" s="9"/>
      <c r="Q40" s="10"/>
      <c r="R40" s="10"/>
      <c r="S40" s="10"/>
      <c r="T40" s="10"/>
      <c r="U40" s="10"/>
      <c r="V40" s="11"/>
      <c r="W40" s="12"/>
    </row>
    <row r="41" spans="1:23" s="15" customFormat="1" ht="16.5" customHeight="1" thickTop="1" x14ac:dyDescent="0.2">
      <c r="A41" s="92" t="s">
        <v>6</v>
      </c>
      <c r="B41" s="94" t="s">
        <v>1</v>
      </c>
      <c r="C41" s="95"/>
      <c r="D41" s="25"/>
      <c r="E41" s="106">
        <f>SUM(G28:J28,G31:J31,G34:J34,G37:J37,G40:J40)</f>
        <v>196</v>
      </c>
      <c r="F41" s="103"/>
      <c r="G41" s="113" t="s">
        <v>34</v>
      </c>
      <c r="H41" s="114"/>
      <c r="I41" s="114"/>
      <c r="J41" s="115"/>
      <c r="K41" s="102">
        <f>SUM(L28,L31,L34,L37,L40)</f>
        <v>560</v>
      </c>
      <c r="L41" s="103"/>
      <c r="M41" s="94" t="s">
        <v>1</v>
      </c>
      <c r="N41" s="95"/>
      <c r="O41" s="25"/>
      <c r="P41" s="106">
        <f>SUM(R28:U28,R31:U31,R34:U34,R37:U37,R40:U40)</f>
        <v>196</v>
      </c>
      <c r="Q41" s="103"/>
      <c r="R41" s="113" t="s">
        <v>34</v>
      </c>
      <c r="S41" s="114"/>
      <c r="T41" s="114"/>
      <c r="U41" s="115"/>
      <c r="V41" s="102">
        <f>SUM(W28,W31,W34,W37,W40)</f>
        <v>560</v>
      </c>
      <c r="W41" s="103"/>
    </row>
    <row r="42" spans="1:23" s="15" customFormat="1" ht="16.5" thickBot="1" x14ac:dyDescent="0.25">
      <c r="A42" s="93"/>
      <c r="B42" s="89" t="s">
        <v>2</v>
      </c>
      <c r="C42" s="99"/>
      <c r="D42" s="28"/>
      <c r="E42" s="100">
        <f>SUM(E28,E31,E34,E37,E40)</f>
        <v>30</v>
      </c>
      <c r="F42" s="101"/>
      <c r="G42" s="89" t="s">
        <v>9</v>
      </c>
      <c r="H42" s="99"/>
      <c r="I42" s="99"/>
      <c r="J42" s="90"/>
      <c r="K42" s="89" t="s">
        <v>50</v>
      </c>
      <c r="L42" s="90"/>
      <c r="M42" s="89" t="s">
        <v>2</v>
      </c>
      <c r="N42" s="99"/>
      <c r="O42" s="28"/>
      <c r="P42" s="100">
        <f>SUM(P28,P31,P34,P37,P40)</f>
        <v>30</v>
      </c>
      <c r="Q42" s="101"/>
      <c r="R42" s="89" t="s">
        <v>9</v>
      </c>
      <c r="S42" s="99"/>
      <c r="T42" s="99"/>
      <c r="U42" s="90"/>
      <c r="V42" s="89" t="s">
        <v>47</v>
      </c>
      <c r="W42" s="90"/>
    </row>
    <row r="43" spans="1:23" s="15" customFormat="1" ht="16.5" customHeight="1" thickTop="1" x14ac:dyDescent="0.2">
      <c r="A43" s="92" t="s">
        <v>7</v>
      </c>
      <c r="B43" s="94" t="s">
        <v>1</v>
      </c>
      <c r="C43" s="95"/>
      <c r="D43" s="26"/>
      <c r="E43" s="106">
        <f>SUM(G44:J44)</f>
        <v>14</v>
      </c>
      <c r="F43" s="103"/>
      <c r="G43" s="32"/>
      <c r="H43" s="23"/>
      <c r="I43" s="23"/>
      <c r="J43" s="23"/>
      <c r="K43" s="23"/>
      <c r="L43" s="24"/>
      <c r="M43" s="94" t="s">
        <v>1</v>
      </c>
      <c r="N43" s="95"/>
      <c r="O43" s="26"/>
      <c r="P43" s="118">
        <f>SUM(R44:U44)</f>
        <v>14</v>
      </c>
      <c r="Q43" s="119"/>
      <c r="R43" s="32"/>
      <c r="S43" s="23"/>
      <c r="T43" s="23"/>
      <c r="U43" s="23"/>
      <c r="V43" s="23"/>
      <c r="W43" s="24"/>
    </row>
    <row r="44" spans="1:23" s="15" customFormat="1" ht="15.75" thickBot="1" x14ac:dyDescent="0.25">
      <c r="A44" s="93"/>
      <c r="B44" s="89" t="s">
        <v>3</v>
      </c>
      <c r="C44" s="99"/>
      <c r="D44" s="27"/>
      <c r="E44" s="27"/>
      <c r="F44" s="31"/>
      <c r="G44" s="62">
        <f>(G28+G31+G34+G37+G40)/14</f>
        <v>7</v>
      </c>
      <c r="H44" s="62">
        <f>(H28+H31+H34+H37+H40)/14</f>
        <v>0</v>
      </c>
      <c r="I44" s="62">
        <f>(I28+I31+I34+I37+I40)/14</f>
        <v>6</v>
      </c>
      <c r="J44" s="62">
        <f>(J28+J31+J34+J37+J40)/14</f>
        <v>1</v>
      </c>
      <c r="K44" s="29" t="s">
        <v>4</v>
      </c>
      <c r="L44" s="30"/>
      <c r="M44" s="89" t="s">
        <v>3</v>
      </c>
      <c r="N44" s="99"/>
      <c r="O44" s="27"/>
      <c r="P44" s="27"/>
      <c r="Q44" s="31"/>
      <c r="R44" s="63">
        <f>(R28+R31+R34+R37+R40)/14</f>
        <v>0</v>
      </c>
      <c r="S44" s="63">
        <f>(S28+S31+S34+S37+S40)/14</f>
        <v>0</v>
      </c>
      <c r="T44" s="63">
        <f>(T28+T31+T34+T37+T40)/14</f>
        <v>0</v>
      </c>
      <c r="U44" s="63">
        <f>(U28+U31+U34+U37+U40)/14</f>
        <v>14</v>
      </c>
      <c r="V44" s="29" t="s">
        <v>4</v>
      </c>
      <c r="W44" s="30"/>
    </row>
    <row r="45" spans="1:23" s="15" customFormat="1" ht="15.75" thickTop="1" x14ac:dyDescent="0.2">
      <c r="A45" s="37"/>
      <c r="B45" s="38"/>
      <c r="C45" s="38"/>
      <c r="D45" s="39"/>
      <c r="E45" s="39"/>
      <c r="F45" s="40"/>
      <c r="G45" s="41"/>
      <c r="H45" s="41"/>
      <c r="I45" s="41"/>
      <c r="J45" s="41"/>
      <c r="K45" s="39"/>
      <c r="L45" s="39"/>
      <c r="M45" s="38"/>
      <c r="N45" s="38"/>
      <c r="O45" s="39"/>
      <c r="P45" s="39"/>
      <c r="Q45" s="40"/>
      <c r="R45" s="41"/>
      <c r="S45" s="41"/>
      <c r="T45" s="41"/>
      <c r="U45" s="41"/>
      <c r="V45" s="39"/>
      <c r="W45" s="39"/>
    </row>
    <row r="46" spans="1:23" s="15" customFormat="1" ht="15" x14ac:dyDescent="0.2">
      <c r="A46" s="61"/>
    </row>
    <row r="47" spans="1:23" s="15" customFormat="1" ht="18" x14ac:dyDescent="0.2">
      <c r="A47" s="104" t="s">
        <v>11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</row>
    <row r="48" spans="1:23" s="15" customFormat="1" ht="18.75" thickBot="1" x14ac:dyDescent="0.3">
      <c r="A48" s="91" t="s">
        <v>43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5" customFormat="1" ht="17.25" thickTop="1" thickBot="1" x14ac:dyDescent="0.25">
      <c r="A49" s="6"/>
      <c r="B49" s="96" t="s">
        <v>13</v>
      </c>
      <c r="C49" s="97"/>
      <c r="D49" s="97"/>
      <c r="E49" s="97"/>
      <c r="F49" s="97"/>
      <c r="G49" s="97"/>
      <c r="H49" s="97"/>
      <c r="I49" s="97"/>
      <c r="J49" s="97"/>
      <c r="K49" s="97"/>
      <c r="L49" s="98"/>
      <c r="M49" s="96" t="s">
        <v>14</v>
      </c>
      <c r="N49" s="97"/>
      <c r="O49" s="97"/>
      <c r="P49" s="97"/>
      <c r="Q49" s="97"/>
      <c r="R49" s="97"/>
      <c r="S49" s="97"/>
      <c r="T49" s="97"/>
      <c r="U49" s="97"/>
      <c r="V49" s="97"/>
      <c r="W49" s="98"/>
    </row>
    <row r="50" spans="1:23" s="15" customFormat="1" ht="15.75" customHeight="1" thickTop="1" x14ac:dyDescent="0.2">
      <c r="A50" s="69" t="s">
        <v>27</v>
      </c>
      <c r="B50" s="86" t="s">
        <v>55</v>
      </c>
      <c r="C50" s="87"/>
      <c r="D50" s="87"/>
      <c r="E50" s="87"/>
      <c r="F50" s="87"/>
      <c r="G50" s="87"/>
      <c r="H50" s="87"/>
      <c r="I50" s="87"/>
      <c r="J50" s="87"/>
      <c r="K50" s="87"/>
      <c r="L50" s="88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3"/>
    </row>
    <row r="51" spans="1:23" s="15" customFormat="1" ht="15" x14ac:dyDescent="0.2">
      <c r="A51" s="69"/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6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6"/>
    </row>
    <row r="52" spans="1:23" s="15" customFormat="1" ht="15.75" customHeight="1" thickBot="1" x14ac:dyDescent="0.25">
      <c r="A52" s="70"/>
      <c r="B52" s="83" t="str">
        <f>CONCATENATE(B$34,"-",LEFT(B50,4))</f>
        <v xml:space="preserve">M400.18.03. S3-3.1 </v>
      </c>
      <c r="C52" s="84"/>
      <c r="D52" s="85"/>
      <c r="E52" s="9">
        <f>E34</f>
        <v>10</v>
      </c>
      <c r="F52" s="9" t="str">
        <f t="shared" ref="F52:L52" si="0">F34</f>
        <v>E</v>
      </c>
      <c r="G52" s="9">
        <f t="shared" si="0"/>
        <v>28</v>
      </c>
      <c r="H52" s="9">
        <f t="shared" si="0"/>
        <v>0</v>
      </c>
      <c r="I52" s="9">
        <f t="shared" si="0"/>
        <v>42</v>
      </c>
      <c r="J52" s="9">
        <f t="shared" si="0"/>
        <v>0</v>
      </c>
      <c r="K52" s="9" t="str">
        <f t="shared" si="0"/>
        <v>D S</v>
      </c>
      <c r="L52" s="9">
        <f t="shared" si="0"/>
        <v>186.66666666666666</v>
      </c>
      <c r="M52" s="65"/>
      <c r="N52" s="66"/>
      <c r="O52" s="67"/>
      <c r="P52" s="9"/>
      <c r="Q52" s="10"/>
      <c r="R52" s="10"/>
      <c r="S52" s="10"/>
      <c r="T52" s="10"/>
      <c r="U52" s="10"/>
      <c r="V52" s="11"/>
      <c r="W52" s="12"/>
    </row>
    <row r="53" spans="1:23" s="15" customFormat="1" ht="15.75" customHeight="1" thickTop="1" x14ac:dyDescent="0.2">
      <c r="A53" s="68" t="s">
        <v>28</v>
      </c>
      <c r="B53" s="71" t="s">
        <v>56</v>
      </c>
      <c r="C53" s="72"/>
      <c r="D53" s="72"/>
      <c r="E53" s="72"/>
      <c r="F53" s="72"/>
      <c r="G53" s="72"/>
      <c r="H53" s="72"/>
      <c r="I53" s="72"/>
      <c r="J53" s="72"/>
      <c r="K53" s="72"/>
      <c r="L53" s="73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3"/>
    </row>
    <row r="54" spans="1:23" s="15" customFormat="1" ht="15" x14ac:dyDescent="0.2">
      <c r="A54" s="69"/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6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6"/>
    </row>
    <row r="55" spans="1:23" s="15" customFormat="1" ht="15.75" customHeight="1" thickBot="1" x14ac:dyDescent="0.25">
      <c r="A55" s="70"/>
      <c r="B55" s="83" t="str">
        <f>CONCATENATE(B$34,"-",LEFT(B53,4))</f>
        <v xml:space="preserve">M400.18.03. S3-3.2 </v>
      </c>
      <c r="C55" s="84"/>
      <c r="D55" s="85"/>
      <c r="E55" s="9">
        <f>E34</f>
        <v>10</v>
      </c>
      <c r="F55" s="9" t="str">
        <f t="shared" ref="F55:L55" si="1">F34</f>
        <v>E</v>
      </c>
      <c r="G55" s="9">
        <f t="shared" si="1"/>
        <v>28</v>
      </c>
      <c r="H55" s="9">
        <f t="shared" si="1"/>
        <v>0</v>
      </c>
      <c r="I55" s="9">
        <f t="shared" si="1"/>
        <v>42</v>
      </c>
      <c r="J55" s="9">
        <f t="shared" si="1"/>
        <v>0</v>
      </c>
      <c r="K55" s="9" t="str">
        <f t="shared" si="1"/>
        <v>D S</v>
      </c>
      <c r="L55" s="9">
        <f t="shared" si="1"/>
        <v>186.66666666666666</v>
      </c>
      <c r="M55" s="65"/>
      <c r="N55" s="66"/>
      <c r="O55" s="67"/>
      <c r="P55" s="9"/>
      <c r="Q55" s="10"/>
      <c r="R55" s="10"/>
      <c r="S55" s="10"/>
      <c r="T55" s="10"/>
      <c r="U55" s="10"/>
      <c r="V55" s="11"/>
      <c r="W55" s="12"/>
    </row>
    <row r="56" spans="1:23" s="15" customFormat="1" ht="15.75" thickTop="1" x14ac:dyDescent="0.2">
      <c r="A56" s="18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</row>
    <row r="57" spans="1:23" s="15" customFormat="1" ht="15" x14ac:dyDescent="0.2">
      <c r="A57" s="1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s="5" customFormat="1" ht="19.5" x14ac:dyDescent="0.35">
      <c r="A58" s="34" t="s">
        <v>12</v>
      </c>
      <c r="P58" s="42"/>
      <c r="T58" s="50" t="s">
        <v>17</v>
      </c>
    </row>
    <row r="59" spans="1:23" s="5" customFormat="1" ht="19.5" x14ac:dyDescent="0.35">
      <c r="A59" s="34" t="s">
        <v>16</v>
      </c>
      <c r="N59" s="42"/>
      <c r="O59" s="42"/>
      <c r="P59" s="42"/>
      <c r="Q59" s="50"/>
      <c r="W59" s="64" t="s">
        <v>57</v>
      </c>
    </row>
    <row r="60" spans="1:23" s="15" customFormat="1" ht="15" x14ac:dyDescent="0.2"/>
    <row r="61" spans="1:23" s="15" customFormat="1" ht="15" x14ac:dyDescent="0.2"/>
    <row r="62" spans="1:23" s="15" customFormat="1" ht="15" x14ac:dyDescent="0.2"/>
    <row r="63" spans="1:23" s="15" customFormat="1" ht="15" x14ac:dyDescent="0.2"/>
    <row r="64" spans="1:23" s="15" customFormat="1" ht="15" x14ac:dyDescent="0.2"/>
    <row r="65" s="15" customFormat="1" ht="15" x14ac:dyDescent="0.2"/>
    <row r="66" s="15" customFormat="1" ht="15" x14ac:dyDescent="0.2"/>
    <row r="67" s="15" customFormat="1" ht="15" x14ac:dyDescent="0.2"/>
    <row r="68" s="15" customFormat="1" ht="15" x14ac:dyDescent="0.2"/>
    <row r="69" s="15" customFormat="1" ht="15" x14ac:dyDescent="0.2"/>
    <row r="70" s="15" customFormat="1" ht="15" x14ac:dyDescent="0.2"/>
    <row r="71" s="15" customFormat="1" ht="15" x14ac:dyDescent="0.2"/>
    <row r="72" s="15" customFormat="1" ht="15" x14ac:dyDescent="0.2"/>
    <row r="73" s="15" customFormat="1" ht="15" x14ac:dyDescent="0.2"/>
    <row r="74" s="15" customFormat="1" ht="15" x14ac:dyDescent="0.2"/>
    <row r="75" s="15" customFormat="1" ht="15" x14ac:dyDescent="0.2"/>
    <row r="76" s="15" customFormat="1" ht="15" x14ac:dyDescent="0.2"/>
    <row r="77" s="15" customFormat="1" ht="15" x14ac:dyDescent="0.2"/>
    <row r="78" s="15" customFormat="1" ht="15" x14ac:dyDescent="0.2"/>
    <row r="79" s="15" customFormat="1" ht="15" x14ac:dyDescent="0.2"/>
    <row r="80" s="15" customFormat="1" ht="15" x14ac:dyDescent="0.2"/>
    <row r="81" s="15" customFormat="1" ht="15" x14ac:dyDescent="0.2"/>
    <row r="82" s="15" customFormat="1" ht="15" x14ac:dyDescent="0.2"/>
    <row r="83" s="15" customFormat="1" ht="15" x14ac:dyDescent="0.2"/>
    <row r="84" s="15" customFormat="1" ht="15" x14ac:dyDescent="0.2"/>
    <row r="85" s="15" customFormat="1" ht="15" x14ac:dyDescent="0.2"/>
    <row r="86" s="15" customFormat="1" ht="15" x14ac:dyDescent="0.2"/>
    <row r="87" s="15" customFormat="1" ht="15" x14ac:dyDescent="0.2"/>
    <row r="88" s="15" customFormat="1" ht="15" x14ac:dyDescent="0.2"/>
    <row r="89" s="15" customFormat="1" ht="15" x14ac:dyDescent="0.2"/>
    <row r="90" s="15" customFormat="1" ht="15" x14ac:dyDescent="0.2"/>
    <row r="91" s="15" customFormat="1" ht="15" x14ac:dyDescent="0.2"/>
    <row r="92" s="15" customFormat="1" ht="15" x14ac:dyDescent="0.2"/>
    <row r="93" s="15" customFormat="1" ht="15" x14ac:dyDescent="0.2"/>
    <row r="94" s="15" customFormat="1" ht="15" x14ac:dyDescent="0.2"/>
    <row r="95" s="15" customFormat="1" ht="15" x14ac:dyDescent="0.2"/>
    <row r="96" s="15" customFormat="1" ht="15" x14ac:dyDescent="0.2"/>
    <row r="97" s="15" customFormat="1" ht="15" x14ac:dyDescent="0.2"/>
    <row r="98" s="15" customFormat="1" ht="15" x14ac:dyDescent="0.2"/>
    <row r="99" s="15" customFormat="1" ht="15" x14ac:dyDescent="0.2"/>
    <row r="100" s="15" customFormat="1" ht="15" x14ac:dyDescent="0.2"/>
    <row r="101" s="15" customFormat="1" ht="15" x14ac:dyDescent="0.2"/>
    <row r="102" s="15" customFormat="1" ht="15" x14ac:dyDescent="0.2"/>
    <row r="103" s="15" customFormat="1" ht="15" x14ac:dyDescent="0.2"/>
    <row r="104" s="15" customFormat="1" ht="15" x14ac:dyDescent="0.2"/>
    <row r="105" s="15" customFormat="1" ht="15" x14ac:dyDescent="0.2"/>
    <row r="106" s="15" customFormat="1" ht="15" x14ac:dyDescent="0.2"/>
    <row r="107" s="15" customFormat="1" ht="15" x14ac:dyDescent="0.2"/>
    <row r="108" s="15" customFormat="1" ht="15" x14ac:dyDescent="0.2"/>
    <row r="109" s="15" customFormat="1" ht="15" x14ac:dyDescent="0.2"/>
    <row r="110" s="15" customFormat="1" ht="15" x14ac:dyDescent="0.2"/>
    <row r="111" s="15" customFormat="1" ht="15" x14ac:dyDescent="0.2"/>
    <row r="112" s="15" customFormat="1" ht="15" x14ac:dyDescent="0.2"/>
    <row r="113" s="15" customFormat="1" ht="15" x14ac:dyDescent="0.2"/>
    <row r="114" s="15" customFormat="1" ht="15" x14ac:dyDescent="0.2"/>
    <row r="115" s="15" customFormat="1" ht="15" x14ac:dyDescent="0.2"/>
    <row r="116" s="15" customFormat="1" ht="15" x14ac:dyDescent="0.2"/>
    <row r="117" s="15" customFormat="1" ht="15" x14ac:dyDescent="0.2"/>
    <row r="118" s="15" customFormat="1" ht="15" x14ac:dyDescent="0.2"/>
    <row r="119" s="15" customFormat="1" ht="15" x14ac:dyDescent="0.2"/>
    <row r="120" s="15" customFormat="1" ht="15" x14ac:dyDescent="0.2"/>
    <row r="121" s="15" customFormat="1" ht="15" x14ac:dyDescent="0.2"/>
    <row r="122" s="15" customFormat="1" ht="15" x14ac:dyDescent="0.2"/>
    <row r="123" s="15" customFormat="1" ht="15" x14ac:dyDescent="0.2"/>
    <row r="124" s="15" customFormat="1" ht="15" x14ac:dyDescent="0.2"/>
    <row r="125" s="15" customFormat="1" ht="15" x14ac:dyDescent="0.2"/>
    <row r="126" s="15" customFormat="1" ht="15" x14ac:dyDescent="0.2"/>
  </sheetData>
  <mergeCells count="77">
    <mergeCell ref="A53:A55"/>
    <mergeCell ref="B53:L54"/>
    <mergeCell ref="M53:W54"/>
    <mergeCell ref="B55:D55"/>
    <mergeCell ref="M55:O55"/>
    <mergeCell ref="A47:W47"/>
    <mergeCell ref="A48:W48"/>
    <mergeCell ref="B49:L49"/>
    <mergeCell ref="M49:W49"/>
    <mergeCell ref="A50:A52"/>
    <mergeCell ref="B50:L51"/>
    <mergeCell ref="M50:W51"/>
    <mergeCell ref="B52:D52"/>
    <mergeCell ref="M52:O52"/>
    <mergeCell ref="M44:N44"/>
    <mergeCell ref="B41:C41"/>
    <mergeCell ref="R41:U41"/>
    <mergeCell ref="B28:D28"/>
    <mergeCell ref="B35:L36"/>
    <mergeCell ref="M35:W36"/>
    <mergeCell ref="E43:F43"/>
    <mergeCell ref="M43:N43"/>
    <mergeCell ref="P43:Q43"/>
    <mergeCell ref="P41:Q41"/>
    <mergeCell ref="P42:Q42"/>
    <mergeCell ref="M41:N41"/>
    <mergeCell ref="B29:L30"/>
    <mergeCell ref="M29:W30"/>
    <mergeCell ref="M28:O28"/>
    <mergeCell ref="E41:F41"/>
    <mergeCell ref="G41:J41"/>
    <mergeCell ref="M37:O37"/>
    <mergeCell ref="A38:A40"/>
    <mergeCell ref="B38:L39"/>
    <mergeCell ref="B31:D31"/>
    <mergeCell ref="M31:O31"/>
    <mergeCell ref="A26:A28"/>
    <mergeCell ref="B26:L27"/>
    <mergeCell ref="M26:W27"/>
    <mergeCell ref="A29:A31"/>
    <mergeCell ref="M38:W39"/>
    <mergeCell ref="B40:D40"/>
    <mergeCell ref="M40:O40"/>
    <mergeCell ref="A35:A37"/>
    <mergeCell ref="B25:L25"/>
    <mergeCell ref="M25:W25"/>
    <mergeCell ref="B37:D37"/>
    <mergeCell ref="B32:L33"/>
    <mergeCell ref="M32:W33"/>
    <mergeCell ref="B34:D34"/>
    <mergeCell ref="M34:O34"/>
    <mergeCell ref="A11:I11"/>
    <mergeCell ref="A21:W21"/>
    <mergeCell ref="A22:W22"/>
    <mergeCell ref="A23:W23"/>
    <mergeCell ref="A32:A34"/>
    <mergeCell ref="V42:W42"/>
    <mergeCell ref="A43:A44"/>
    <mergeCell ref="B43:C43"/>
    <mergeCell ref="B42:C42"/>
    <mergeCell ref="E42:F42"/>
    <mergeCell ref="A41:A42"/>
    <mergeCell ref="K41:L41"/>
    <mergeCell ref="K42:L42"/>
    <mergeCell ref="V41:W41"/>
    <mergeCell ref="B44:C44"/>
    <mergeCell ref="R42:U42"/>
    <mergeCell ref="M42:N42"/>
    <mergeCell ref="G42:J42"/>
    <mergeCell ref="A6:W6"/>
    <mergeCell ref="A7:W7"/>
    <mergeCell ref="A10:W10"/>
    <mergeCell ref="A13:W13"/>
    <mergeCell ref="A14:W14"/>
    <mergeCell ref="A15:X15"/>
    <mergeCell ref="A8:W8"/>
    <mergeCell ref="A9:XFD9"/>
  </mergeCells>
  <phoneticPr fontId="0" type="noConversion"/>
  <printOptions horizontalCentered="1"/>
  <pageMargins left="0.70866141732283472" right="0.70866141732283472" top="0.35433070866141736" bottom="0.35433070866141736" header="0.31496062992125984" footer="0.31496062992125984"/>
  <pageSetup paperSize="9" scale="57" orientation="portrait" r:id="rId1"/>
  <headerFooter alignWithMargins="0">
    <oddHeader xml:space="preserve">&amp;R
</oddHeader>
  </headerFooter>
  <rowBreaks count="1" manualBreakCount="1">
    <brk id="60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Anii I-II</vt:lpstr>
      <vt:lpstr>'Anii I-II'!Print_Area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n.robu</dc:creator>
  <cp:lastModifiedBy>Nicoleta Dronca</cp:lastModifiedBy>
  <cp:lastPrinted>2019-10-08T07:21:55Z</cp:lastPrinted>
  <dcterms:created xsi:type="dcterms:W3CDTF">2005-09-25T13:40:53Z</dcterms:created>
  <dcterms:modified xsi:type="dcterms:W3CDTF">2019-10-08T07:22:01Z</dcterms:modified>
</cp:coreProperties>
</file>